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kolovap\Desktop\Fond Zdraví\Fond zdraví\2022\SR 15.3.2022\žádosti 2022\"/>
    </mc:Choice>
  </mc:AlternateContent>
  <bookViews>
    <workbookView xWindow="0" yWindow="984" windowWidth="19200" windowHeight="5472" firstSheet="3" activeTab="3"/>
  </bookViews>
  <sheets>
    <sheet name="celek" sheetId="7" r:id="rId1"/>
    <sheet name="List1" sheetId="8" r:id="rId2"/>
    <sheet name="činnost 2022" sheetId="5" r:id="rId3"/>
    <sheet name="čerpání I.pol.2022" sheetId="9" r:id="rId4"/>
  </sheets>
  <definedNames>
    <definedName name="_xlnm._FilterDatabase" localSheetId="0" hidden="1">celek!$A$2:$Q$41</definedName>
    <definedName name="_xlnm._FilterDatabase" localSheetId="2" hidden="1">'činnost 2022'!$O$6:$Q$7</definedName>
    <definedName name="_xlnm.Print_Area" localSheetId="2">'činnost 2022'!$B$1:$M$19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7" l="1"/>
  <c r="J24" i="7"/>
  <c r="J39" i="7" l="1"/>
  <c r="J38" i="7"/>
  <c r="J37" i="7"/>
  <c r="J36" i="7"/>
  <c r="J35" i="7"/>
  <c r="J34" i="7"/>
  <c r="J33" i="7"/>
  <c r="J32" i="7"/>
  <c r="J31" i="7"/>
  <c r="J30" i="7"/>
  <c r="J29" i="7"/>
  <c r="J28" i="7"/>
  <c r="J27" i="7"/>
  <c r="J26" i="7"/>
  <c r="J25" i="7"/>
  <c r="J23" i="7"/>
  <c r="J22" i="7"/>
  <c r="B21" i="7"/>
  <c r="B19" i="7"/>
  <c r="J21" i="7" l="1"/>
  <c r="J20" i="7"/>
  <c r="J18" i="7"/>
  <c r="J17" i="7"/>
  <c r="J16" i="7"/>
  <c r="J15" i="7"/>
  <c r="J14" i="7"/>
  <c r="J13" i="7"/>
  <c r="J12" i="7"/>
  <c r="J11" i="7"/>
  <c r="J10" i="7"/>
  <c r="J9" i="7"/>
  <c r="J8" i="7"/>
  <c r="J7" i="7"/>
  <c r="J6" i="7"/>
  <c r="J5" i="7"/>
  <c r="J4" i="7"/>
  <c r="N9" i="5" l="1"/>
  <c r="N10" i="5"/>
  <c r="N11" i="5"/>
  <c r="N12" i="5"/>
  <c r="N13" i="5"/>
  <c r="N14" i="5"/>
  <c r="N8" i="5"/>
  <c r="F15" i="5"/>
  <c r="G15" i="5"/>
  <c r="K15" i="5"/>
  <c r="L9" i="5" l="1"/>
  <c r="L10" i="5"/>
  <c r="L11" i="5"/>
  <c r="L12" i="5"/>
  <c r="L13" i="5"/>
  <c r="L8" i="5"/>
  <c r="J15" i="5"/>
  <c r="I15" i="5"/>
  <c r="H15" i="5"/>
  <c r="L15" i="5" l="1"/>
  <c r="H7" i="7" l="1"/>
  <c r="H9" i="7"/>
  <c r="H8" i="7"/>
  <c r="H6" i="7"/>
  <c r="H4" i="7"/>
  <c r="H5" i="7"/>
</calcChain>
</file>

<file path=xl/sharedStrings.xml><?xml version="1.0" encoding="utf-8"?>
<sst xmlns="http://schemas.openxmlformats.org/spreadsheetml/2006/main" count="427" uniqueCount="208">
  <si>
    <t>č.</t>
  </si>
  <si>
    <t>žadatel</t>
  </si>
  <si>
    <t>náklady (Kč)</t>
  </si>
  <si>
    <t>požadavek (Kč)</t>
  </si>
  <si>
    <t>návrh (Kč)</t>
  </si>
  <si>
    <t>vyplaceno</t>
  </si>
  <si>
    <t>zbývá vyplatit</t>
  </si>
  <si>
    <t>zůstatek</t>
  </si>
  <si>
    <t>F220007</t>
  </si>
  <si>
    <t>Svaz tělesně postižených v České republice, z.s. okresní organizace Zlín, IČO 62181017</t>
  </si>
  <si>
    <r>
      <t xml:space="preserve">Rekondiční pobyt pro osoby s tělesným postižením, </t>
    </r>
    <r>
      <rPr>
        <sz val="11"/>
        <rFont val="Arial CE"/>
        <family val="2"/>
        <charset val="238"/>
      </rPr>
      <t xml:space="preserve">25 účastníků, </t>
    </r>
    <r>
      <rPr>
        <b/>
        <sz val="11"/>
        <rFont val="Arial CE"/>
        <charset val="238"/>
      </rPr>
      <t>17</t>
    </r>
    <r>
      <rPr>
        <sz val="11"/>
        <rFont val="Arial CE"/>
        <family val="2"/>
        <charset val="238"/>
      </rPr>
      <t xml:space="preserve"> </t>
    </r>
    <r>
      <rPr>
        <b/>
        <sz val="11"/>
        <rFont val="Arial CE"/>
        <charset val="238"/>
      </rPr>
      <t>osob</t>
    </r>
    <r>
      <rPr>
        <sz val="11"/>
        <rFont val="Arial CE"/>
        <family val="2"/>
        <charset val="238"/>
      </rPr>
      <t xml:space="preserve"> </t>
    </r>
    <r>
      <rPr>
        <b/>
        <sz val="11"/>
        <rFont val="Arial CE"/>
        <charset val="238"/>
      </rPr>
      <t>ze Zlína</t>
    </r>
    <r>
      <rPr>
        <sz val="11"/>
        <rFont val="Arial CE"/>
        <family val="2"/>
        <charset val="238"/>
      </rPr>
      <t>, Harmonie, Bystřice pod Hostýnem</t>
    </r>
  </si>
  <si>
    <t>6/2022</t>
  </si>
  <si>
    <t>služby</t>
  </si>
  <si>
    <t>F220016</t>
  </si>
  <si>
    <t>9/2022</t>
  </si>
  <si>
    <t>F220010</t>
  </si>
  <si>
    <r>
      <t xml:space="preserve">Rekondiční pobyt pro osoby s tělesným postižením a vozíčkáře, </t>
    </r>
    <r>
      <rPr>
        <sz val="11"/>
        <rFont val="Arial CE"/>
        <family val="2"/>
        <charset val="238"/>
      </rPr>
      <t xml:space="preserve">14 účastníků, 
</t>
    </r>
    <r>
      <rPr>
        <b/>
        <sz val="11"/>
        <rFont val="Arial CE"/>
        <charset val="238"/>
      </rPr>
      <t>6 osob ze Zlína</t>
    </r>
    <r>
      <rPr>
        <sz val="11"/>
        <rFont val="Arial CE"/>
        <family val="2"/>
        <charset val="238"/>
      </rPr>
      <t>, Hotel Duo, Horní Bečva</t>
    </r>
  </si>
  <si>
    <t>F220071</t>
  </si>
  <si>
    <t>Svaz tělesně postižených v České republice, z.s. místní organizace Zlín, IČO 86552872</t>
  </si>
  <si>
    <r>
      <t>Rekondiční a edukační pobyt</t>
    </r>
    <r>
      <rPr>
        <sz val="11"/>
        <rFont val="Arial CE"/>
        <family val="2"/>
        <charset val="238"/>
      </rPr>
      <t xml:space="preserve">, 39 účastníků, </t>
    </r>
    <r>
      <rPr>
        <b/>
        <sz val="11"/>
        <rFont val="Arial CE"/>
        <charset val="238"/>
      </rPr>
      <t>30 osob ze Zlína</t>
    </r>
    <r>
      <rPr>
        <sz val="11"/>
        <rFont val="Arial CE"/>
        <family val="2"/>
        <charset val="238"/>
      </rPr>
      <t>, hotel Harmonie, Luhačovice</t>
    </r>
  </si>
  <si>
    <t>11/2022</t>
  </si>
  <si>
    <t>F220019</t>
  </si>
  <si>
    <t>Svaz postižených civilizačními chorobami v ČR, z.s. Okresní organizace Zlín, IČO 62182030</t>
  </si>
  <si>
    <r>
      <t>Rekondiční pobyt pro diabetiky s vertebrogením syndromem</t>
    </r>
    <r>
      <rPr>
        <sz val="11"/>
        <rFont val="Arial CE"/>
        <family val="2"/>
        <charset val="238"/>
      </rPr>
      <t xml:space="preserve">, 46 účastníků, </t>
    </r>
    <r>
      <rPr>
        <b/>
        <sz val="11"/>
        <rFont val="Arial CE"/>
        <charset val="238"/>
      </rPr>
      <t>46 osob ze Zlína</t>
    </r>
    <r>
      <rPr>
        <sz val="11"/>
        <rFont val="Arial CE"/>
        <charset val="238"/>
      </rPr>
      <t xml:space="preserve">, </t>
    </r>
    <r>
      <rPr>
        <sz val="11"/>
        <rFont val="Arial CE"/>
        <family val="2"/>
        <charset val="238"/>
      </rPr>
      <t>hotel Harmonie,  Luhačovice</t>
    </r>
  </si>
  <si>
    <t>F220020</t>
  </si>
  <si>
    <r>
      <t>Rekondiční pobyt pro diabetiky</t>
    </r>
    <r>
      <rPr>
        <sz val="11"/>
        <rFont val="Arial CE"/>
        <family val="2"/>
        <charset val="238"/>
      </rPr>
      <t xml:space="preserve">, 23 účastníků, </t>
    </r>
    <r>
      <rPr>
        <b/>
        <sz val="11"/>
        <rFont val="Arial CE"/>
        <charset val="238"/>
      </rPr>
      <t>23 osob ze Zlína</t>
    </r>
    <r>
      <rPr>
        <sz val="11"/>
        <rFont val="Arial CE"/>
        <charset val="238"/>
      </rPr>
      <t xml:space="preserve">, </t>
    </r>
    <r>
      <rPr>
        <sz val="11"/>
        <rFont val="Arial CE"/>
        <family val="2"/>
        <charset val="238"/>
      </rPr>
      <t>hotel Harmonie, Bystřice pod Hostýnem</t>
    </r>
  </si>
  <si>
    <t>F220025</t>
  </si>
  <si>
    <r>
      <t>Rekondiční  a psychosomatický pobyt pro respiriky</t>
    </r>
    <r>
      <rPr>
        <sz val="11"/>
        <rFont val="Arial CE"/>
        <family val="2"/>
        <charset val="238"/>
      </rPr>
      <t xml:space="preserve">, 48 účastníků, </t>
    </r>
    <r>
      <rPr>
        <b/>
        <sz val="11"/>
        <rFont val="Arial CE"/>
        <charset val="238"/>
      </rPr>
      <t>45 osob ze Zlína</t>
    </r>
    <r>
      <rPr>
        <sz val="11"/>
        <rFont val="Arial CE"/>
        <charset val="238"/>
      </rPr>
      <t xml:space="preserve">, </t>
    </r>
    <r>
      <rPr>
        <sz val="11"/>
        <rFont val="Arial CE"/>
        <family val="2"/>
        <charset val="238"/>
      </rPr>
      <t>Hotel Slunečná Louka, Lipno</t>
    </r>
  </si>
  <si>
    <t>18-23.9/2022</t>
  </si>
  <si>
    <t>F220061</t>
  </si>
  <si>
    <t>4-9.9/2022</t>
  </si>
  <si>
    <t>F220022</t>
  </si>
  <si>
    <r>
      <t>Rekondičně pobyt pro respiriky</t>
    </r>
    <r>
      <rPr>
        <sz val="11"/>
        <rFont val="Arial CE"/>
        <family val="2"/>
        <charset val="238"/>
      </rPr>
      <t xml:space="preserve">, 28 účastníků, </t>
    </r>
    <r>
      <rPr>
        <b/>
        <sz val="11"/>
        <rFont val="Arial CE"/>
        <charset val="238"/>
      </rPr>
      <t>28 osob ze Zlína</t>
    </r>
    <r>
      <rPr>
        <sz val="11"/>
        <rFont val="Arial CE"/>
        <charset val="238"/>
      </rPr>
      <t xml:space="preserve">, </t>
    </r>
    <r>
      <rPr>
        <sz val="11"/>
        <rFont val="Arial CE"/>
        <family val="2"/>
        <charset val="238"/>
      </rPr>
      <t>hotel Harmonie, Luhačovice</t>
    </r>
  </si>
  <si>
    <t>CELKEM (Kč)</t>
  </si>
  <si>
    <t>období</t>
  </si>
  <si>
    <t>Dagmar Holíková, nar. 21.8.1965, Podvesná IV 2562, 760 01 Zlín</t>
  </si>
  <si>
    <r>
      <t>Canisterapeutická činnost</t>
    </r>
    <r>
      <rPr>
        <sz val="11"/>
        <rFont val="Arial CE"/>
        <family val="2"/>
        <charset val="238"/>
      </rPr>
      <t xml:space="preserve">, v Naději a příležitostně v rodinách </t>
    </r>
  </si>
  <si>
    <t>2022</t>
  </si>
  <si>
    <t>Mgr. Dita Neudeková, nar. 3.12.1985, Tř. Tomáše Bati, 760 01 Zlín</t>
  </si>
  <si>
    <r>
      <t>Canisterapeutická činnost</t>
    </r>
    <r>
      <rPr>
        <sz val="11"/>
        <rFont val="Arial CE"/>
        <family val="2"/>
        <charset val="238"/>
      </rPr>
      <t>, DD, MŠ, ZŠ a PrŠ Zlín, Lazy</t>
    </r>
  </si>
  <si>
    <t>Petra Malá, nar. 13.10.1978, Díly IV/3691, 760 01 Zlín</t>
  </si>
  <si>
    <r>
      <t>Canisterapeutická činnost</t>
    </r>
    <r>
      <rPr>
        <sz val="11"/>
        <rFont val="Arial CE"/>
        <family val="2"/>
        <charset val="238"/>
      </rPr>
      <t>, v Naději</t>
    </r>
  </si>
  <si>
    <t>F</t>
  </si>
  <si>
    <t>číslo formuláře</t>
  </si>
  <si>
    <t>Columna centrum s.r.o., IČO 60715481</t>
  </si>
  <si>
    <r>
      <t>Podiatrická poradna "Pro zdravé nohy"</t>
    </r>
    <r>
      <rPr>
        <sz val="11"/>
        <rFont val="Arial CE"/>
        <charset val="238"/>
      </rPr>
      <t xml:space="preserve"> - proběhne 1x měsíčně, vyšetření nohou s použitím metody komplexní diagnostiky funkčních poruch nohou sloužící jako podklad ke správnému léčebnému postupu, doporučení vhodné obuvi, ortopedických stélek nebo cvičení, další aktivity i s kluby důchodů nebo Svazem diabetiků - pobočným spolkem Zlín. </t>
    </r>
  </si>
  <si>
    <t>4-12/2022</t>
  </si>
  <si>
    <r>
      <t xml:space="preserve">Zdravý vývoj nohou a pohybového aparátu dětí </t>
    </r>
    <r>
      <rPr>
        <sz val="11"/>
        <rFont val="Arial CE"/>
        <charset val="238"/>
      </rPr>
      <t xml:space="preserve">- program prevence vadného držení těla dětí předškolního a školního věku - v MŠ a I. stupni ZŠ mimo výuku v odpoledních hodinách za přítomnosti rodičů, přednášky, vyšetření a diagnostika pohybové soustavy dětí, sestavení cvičení, edukační materiály. </t>
    </r>
  </si>
  <si>
    <t>Samari, z.s.,                                                         IČO 22671951</t>
  </si>
  <si>
    <r>
      <t xml:space="preserve">Klub zdraví Samari - </t>
    </r>
    <r>
      <rPr>
        <sz val="11"/>
        <rFont val="Arial CE"/>
        <charset val="238"/>
      </rPr>
      <t xml:space="preserve">propagace a podpora zdravého životního stylu formou přednášek odborníků pro širokou veřejnost. Prostřednictvím těchto přednášek poskytuje návod na prevenci různých zdravotních potíží a stresových životních situací. Během existence klubu vnikla stálá skupina příznivců, spoluprací s kluby seniorů dochází při besedách k rozšíření názorů a předávání zkušeností. Zaměření besed v poslední době je i na odpočinkové relaxační aktivity.  </t>
    </r>
  </si>
  <si>
    <t>Střední zdravotnická škola a Vyšší odborná škola zdravotnická Zlín, IČO 00226319</t>
  </si>
  <si>
    <r>
      <t xml:space="preserve">Mosty - </t>
    </r>
    <r>
      <rPr>
        <sz val="11"/>
        <rFont val="Arial CE"/>
        <family val="2"/>
        <charset val="238"/>
      </rPr>
      <t>propojení mezi studenty, seniory, domovem mládeže a handicap. klienty z Klub Íčka ve volném čase v prostorách Domova mládeže. Mezigenerační zkušenosti, rozvoj dovedností, výtvarné a rukodělné techniky (keramika, paličkování, pletení věnců, suchá vazba, arteterapie) - dárky při návštěvách v domovech důchodů nebo oddělení LDN nemocnice, vánoční a velikonoční pečení se seniory, recepty našich předků aj.</t>
    </r>
  </si>
  <si>
    <t>9-12/2022</t>
  </si>
  <si>
    <t>IdeaZone, z.s., IČO 04365445</t>
  </si>
  <si>
    <r>
      <t xml:space="preserve">Podzimní aromaterapie - </t>
    </r>
    <r>
      <rPr>
        <sz val="11"/>
        <rFont val="Arial CE"/>
        <charset val="238"/>
      </rPr>
      <t>Naplánovány jsou 3 akce s kapacitou 12 osob/akce. Primárně určeno ženám. První akce bude zaměřena na prevenci zejm. respiračních onemocnění, druhá cílí na práci a duševní pohodu a třetí se bude věnovat péči o pleť. Cílem je nejen předat informace, jak pečovat o své zdraví a působit v oblasti prevence onemocnění a udržení psychické pohody, ale také praktický workshop s oleji míchání a aplikace. Místo akce: v Naší Dílně Zálešná ulice. Lektorka akce: Hana Mertová- provozuje aromamasérnu ve Zlíně - Velíková.</t>
    </r>
  </si>
  <si>
    <t>9-11/2022</t>
  </si>
  <si>
    <r>
      <t xml:space="preserve">Podzimní ochutnávka artefiletiky pro ženy ve Zlíně - </t>
    </r>
    <r>
      <rPr>
        <sz val="11"/>
        <rFont val="Arial CE"/>
        <charset val="238"/>
      </rPr>
      <t>Naplánovány jsou 3 akce s kapacitou 12 osob/akce. Primárně určeno ženám. Artefiletika je expresní, zážitkové, reflektivní a tvořivé pojetí seberozvoje (jde zejména o emocionální zážitek a prožitek při výtvarném projevu déle prace s hlasem, hudbou, tancem a herectvím. Cílem je seznámit veřejnost s další možností, jak pracovat se svým psychickým dravím. Místo akce: v Naší Dílně Zálešná ulice. Lektorka akce: Daniela Dubčáková - artefiletička působící zejm. v Brně</t>
    </r>
  </si>
  <si>
    <t>Oblastní spolek Českého červeného kříže Zlín, IČO 00426326</t>
  </si>
  <si>
    <r>
      <t xml:space="preserve">Intenzivní kampaň získávání a oceňování bezpříspěvkových dárců krve - </t>
    </r>
    <r>
      <rPr>
        <sz val="11"/>
        <rFont val="Arial CE"/>
        <charset val="238"/>
      </rPr>
      <t>aktivita v kampani "Řekni ANO bezplatnému dárcovství krve", oslovení studentů a mladých lidí od 18 let</t>
    </r>
    <r>
      <rPr>
        <sz val="11"/>
        <rFont val="Arial CE"/>
        <family val="2"/>
        <charset val="238"/>
      </rPr>
      <t xml:space="preserve">, slavnostní oceněňování bezpříspěvkových dárců krve, podzimní konference "Cesta krve" se zástupci z řad IZS - zaměření na studenty SŠ, soutěž "O studentskou krev" aj.  </t>
    </r>
  </si>
  <si>
    <r>
      <t xml:space="preserve">Výchova obyvatel k poskytování předlékařské první pomoci </t>
    </r>
    <r>
      <rPr>
        <sz val="11"/>
        <rFont val="Arial CE"/>
        <family val="2"/>
        <charset val="238"/>
      </rPr>
      <t>- cílem je apelovat na ty občany, kteří pro strach, aby pacientovi ještě neublížili, znají zásady první pomoci pouze teoreticky. Do kurzů ČČK se hlásí většinou zájemci, kteří mají povinné školení v rámci zaměstnání, v autoškolách atd. Ostatní se s první pomocí setkávají velmi okrajově. Prezentace a zdravotnická služba spolku při veřejných akcích (Živý Zlín, Zlín dětem, I senioři umí žít naplno, Cyklomaratón, soutěže se zdrav. tématikou, sportovní akce a akce škol aj).</t>
    </r>
  </si>
  <si>
    <r>
      <t>Výuka poskytování předlékařské první pomoci pro žáky 9. tříd ve Zlíně</t>
    </r>
    <r>
      <rPr>
        <sz val="11"/>
        <rFont val="Arial CE"/>
        <family val="2"/>
        <charset val="238"/>
      </rPr>
      <t xml:space="preserve"> - 2 hod semináře s praktickými ukázkami a s možností nácviku samotnými žáky. Předávání informací a novinek v oblasti záchrany života. Připravenost žáků na zvládání mimořádných situací. Výuka první pomoci není většinou zařazena v edukačních plánech škol. Nově se do projektu zařadí i žáci gymnázií z kvarty, jako odpovídající ročníky devátých tříd.</t>
    </r>
  </si>
  <si>
    <r>
      <t>Vybavení Humanitární jednotky OS ČČK Zlín -</t>
    </r>
    <r>
      <rPr>
        <sz val="11"/>
        <rFont val="Arial CE"/>
        <charset val="238"/>
      </rPr>
      <t xml:space="preserve"> složkou Integrovaného záchranného systému se při mimořádných situacích stává i Humanitární jednotka OS ČČK se skládá z 20 zdravotníků a 33 spolupracovníků. Dotaci žádají na materiálové vybavení.</t>
    </r>
  </si>
  <si>
    <r>
      <t>Krajské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budou postupují do republikového kola v Praze. cílová skupina jsou žáci I. a II. stupně ZŠ a žáci víceletých gymnázií ze Zlínského kraje. </t>
    </r>
  </si>
  <si>
    <t>1-6/2022</t>
  </si>
  <si>
    <r>
      <t>Oblastní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postupují do krajského kola, které tento rok pořádá OS ČČK Zlín. cílová skupina jsou žáci I. a II. stupně ZŠ a žáci víceletých gymnázií ze Zlínského kraje. </t>
    </r>
  </si>
  <si>
    <t>Nadace Most k domovu Zlín, IČO 04135211</t>
  </si>
  <si>
    <r>
      <t xml:space="preserve">Poskytování dlouhodobé paliativní péče těžce nemocným pacientům prostřednictvím Domácího hospice Most k domovu Zlín </t>
    </r>
    <r>
      <rPr>
        <sz val="11"/>
        <rFont val="Arial CE"/>
        <charset val="238"/>
      </rPr>
      <t xml:space="preserve">- podpora specializované péče hospice s nepřetržitým provozem (denně 24 hodin, 7 dní v týdnu), náklady projektu na dohody lékařů a sester. Od roku 2019 má Domácí hospic smlouvy se všemi zdravotními pojišťovnami. Úhrada kryje ale pouze 65-70 % nákladů. </t>
    </r>
  </si>
  <si>
    <t>Andělé stromu života p.s., IČO 03632661</t>
  </si>
  <si>
    <r>
      <t xml:space="preserve">Mobilní hospic Strom života </t>
    </r>
    <r>
      <rPr>
        <sz val="11"/>
        <rFont val="Arial CE"/>
        <charset val="238"/>
      </rPr>
      <t xml:space="preserve">- od jara 2018 je otevřená pobočka paliativní péče v prostorách Zlínské polikliniky. V roce 2021 se starali v nepřetržitém provozu o 11 pacientů přímo ze Zlína. </t>
    </r>
  </si>
  <si>
    <t>PAHOP, Zdravotní ústav paliativní a hospicové péče, z.ú., IČO 04977408</t>
  </si>
  <si>
    <r>
      <t xml:space="preserve">Paliativní a hospicová péče v domácím prostředí </t>
    </r>
    <r>
      <rPr>
        <sz val="11"/>
        <rFont val="Arial CE"/>
        <charset val="238"/>
      </rPr>
      <t>- v roce 2020 otevřená pobočka paliativní péče v prostorách polikliniky v Malenovicích. Vloni se starali o 23 pacientů přímo ze Zlína (132 z okolí Zlína). Služba je 24 hodin každý den v roce.</t>
    </r>
  </si>
  <si>
    <t>Šance pro život, z.s., IČO 70876185</t>
  </si>
  <si>
    <r>
      <t xml:space="preserve">Hipoterapie a canisterapie a muzikoterapie pro děti s kombinovaným postižením </t>
    </r>
    <r>
      <rPr>
        <sz val="11"/>
        <rFont val="Arial CE"/>
        <charset val="238"/>
      </rPr>
      <t xml:space="preserve">- využití pro léčebné i zdravotně - preventivní účely. Terapeutická podpora rodiných příslušníků je součástí projektu. Hipoterapie 30 pravidelných jezdeckých dnů s 60 ind. cvič. jednotkami, 8 výletů s hipoterapeutickým ježděním na ranči v Tlumačově - 70 jezdeckých jednotek, 20x terapii poníkem přímo ve stacionáři pro těžce imobiní děti). Využívají cvičnou jízdárnu s rampou v Jaroslavicích a Ranč v Tlumačově. Canisterapie (30 plohovacích individuálních terapií pro těžce imobilní děti a 45 skupinových pro průměrně 6 dětí s asistenty). Canisterapie probíhá v Rehabilitačním stacináři na Nivách. Muzikoterapie (budou probíhat pravidelně 1 x za 14 dnů v předem domluvených termínech. </t>
    </r>
  </si>
  <si>
    <t>Svaz tělesně postižených v České republice, z.s., okresní organizace Zlín, IČO 62181017</t>
  </si>
  <si>
    <r>
      <t xml:space="preserve">Preventivně zdravotní program pro osoby se zdravotním postižením </t>
    </r>
    <r>
      <rPr>
        <sz val="11"/>
        <rFont val="Arial CE"/>
        <charset val="238"/>
      </rPr>
      <t>- kondiční, meditační a zraková cvičení, cviky na jemnou motoriku - ruční práce, realizace kurzů trénovaní paměti.</t>
    </r>
  </si>
  <si>
    <t>Spolek Parkinson Zlínsko, IČO 09414932</t>
  </si>
  <si>
    <r>
      <t xml:space="preserve">Poznáváme krásy Zlínského kraje </t>
    </r>
    <r>
      <rPr>
        <sz val="11"/>
        <rFont val="Arial CE"/>
        <charset val="238"/>
      </rPr>
      <t>- pravidelné procházky i s výukou použití holí na nordic walking pro nemocné Parkinsonovou nemocí a</t>
    </r>
    <r>
      <rPr>
        <b/>
        <sz val="11"/>
        <rFont val="Arial CE"/>
        <charset val="238"/>
      </rPr>
      <t xml:space="preserve"> seniory</t>
    </r>
    <r>
      <rPr>
        <sz val="11"/>
        <rFont val="Arial CE"/>
        <charset val="238"/>
      </rPr>
      <t>. Cíle udržení dobrého zdrav. Stavu, zlepšení fyzické i psychické kondice a udržení soběstačnosti.</t>
    </r>
  </si>
  <si>
    <t>Za sklem o.s., IČO 22901531</t>
  </si>
  <si>
    <r>
      <t xml:space="preserve">Sociálně terapeutický pobyt pro rodiny s dětmi s PAS </t>
    </r>
    <r>
      <rPr>
        <sz val="11"/>
        <rFont val="Arial CE"/>
        <charset val="238"/>
      </rPr>
      <t>- víkendový sociálně terapeutický pobyt pro rodiny s dětmi s PAS. Bystřice pod Hostýnem, penzion Sola Gratia 5/2022.
pozn: Děti s PAS nejsou členové spolku, ale klienti. Nejedná se tedy o rekondici.</t>
    </r>
  </si>
  <si>
    <t>5/2022</t>
  </si>
  <si>
    <r>
      <t xml:space="preserve">První pomoc pro každého </t>
    </r>
    <r>
      <rPr>
        <sz val="11"/>
        <rFont val="Arial CE"/>
        <charset val="238"/>
      </rPr>
      <t>- projekt podporuje a rozšiřuje všeobecné povědomí  žáků ZŠ a SŠ a jejich pedagogů v poskytování první pomoci formou workshopů. Dle zájmu i u jiných skupin laické veřejnosti. Aktivity probíhají přímo ve zdravotnické škole, která má velmi dobré zázemí a vybavenost potřebných k daným tématům.</t>
    </r>
  </si>
  <si>
    <t>3-12/2022</t>
  </si>
  <si>
    <t>Dopravní služby pro osoby se zdravotním postižením a seniory na Zlínsku</t>
  </si>
  <si>
    <t>Fond zdraví 2022 - program: činnosti organizací</t>
  </si>
  <si>
    <t>K dispozici: 45 000 Kč</t>
  </si>
  <si>
    <t>dotace na aktivity z činnosti organizace</t>
  </si>
  <si>
    <t>členové ze Zlína</t>
  </si>
  <si>
    <t xml:space="preserve">dotace na náklady: </t>
  </si>
  <si>
    <t>F200027</t>
  </si>
  <si>
    <t>Svaz postižených civilizačními chorobami v ČR, z.s. základní organizace RESPI Zlín, IČO 67028225</t>
  </si>
  <si>
    <t>masáže, plavání a cvičení v rehab. bazénu</t>
  </si>
  <si>
    <t>služby: masáže, pronájem bazénu</t>
  </si>
  <si>
    <t>F200030</t>
  </si>
  <si>
    <t>Svaz postižených civilizačními chorobami v ČR, z.s., základní organizace diabetiků Zlín, IČO 68726589</t>
  </si>
  <si>
    <t>pořízení poukázek na masáže</t>
  </si>
  <si>
    <t>služby: masáže</t>
  </si>
  <si>
    <t>Svaz postižených civilizačními chorobami v ČR, z.s. základní organizace VERTEBRO Zlín, IČO 65793064</t>
  </si>
  <si>
    <t>F200072</t>
  </si>
  <si>
    <t>Svaz tělesně postižených v České republice, z.s. Místní organizace Zlín, IČO 86552872</t>
  </si>
  <si>
    <t>F220043</t>
  </si>
  <si>
    <t>pravidelné cvičení</t>
  </si>
  <si>
    <t>služby: nájemné, telefon, kancelářské potřeby</t>
  </si>
  <si>
    <t>F220060</t>
  </si>
  <si>
    <t>školení, přednášky, pravidelné setkávání členů</t>
  </si>
  <si>
    <t xml:space="preserve">služby: nájemné </t>
  </si>
  <si>
    <t>F220036</t>
  </si>
  <si>
    <t>ONKO Zlín spolek, IČO 02492415</t>
  </si>
  <si>
    <t>cvičení a plavání rehab. bazénu</t>
  </si>
  <si>
    <t xml:space="preserve">služby: pronájem bazénu </t>
  </si>
  <si>
    <t>V roce 2021 dotace na 1 člena činila:  200 Kč</t>
  </si>
  <si>
    <t>Formálně vyřazen - žadatel nedodal povinnou přílohu: úplný výpis z evidence skutečných majitelů</t>
  </si>
  <si>
    <t xml:space="preserve">Návrh pro rok 2022 je na 1 člena:  </t>
  </si>
  <si>
    <t>Svaz neslyšících a nedoslýchavých osob v ČR, z.s. Zlínský spolek neslyšících, p.s., IČO 46308938</t>
  </si>
  <si>
    <t>F200076</t>
  </si>
  <si>
    <t>ORG</t>
  </si>
  <si>
    <t>ODPA</t>
  </si>
  <si>
    <t>POL</t>
  </si>
  <si>
    <r>
      <t xml:space="preserve">Rekondičně a psychosomatický pobyt pro diabetiky, </t>
    </r>
    <r>
      <rPr>
        <sz val="11"/>
        <rFont val="Arial CE"/>
        <charset val="238"/>
      </rPr>
      <t>48</t>
    </r>
    <r>
      <rPr>
        <sz val="11"/>
        <rFont val="Arial CE"/>
        <family val="2"/>
        <charset val="238"/>
      </rPr>
      <t xml:space="preserve"> účastníků, </t>
    </r>
    <r>
      <rPr>
        <b/>
        <sz val="11"/>
        <rFont val="Arial CE"/>
        <charset val="238"/>
      </rPr>
      <t>45 osob ze Zlína</t>
    </r>
    <r>
      <rPr>
        <sz val="11"/>
        <rFont val="Arial CE"/>
        <charset val="238"/>
      </rPr>
      <t xml:space="preserve">, </t>
    </r>
    <r>
      <rPr>
        <sz val="11"/>
        <rFont val="Arial CE"/>
        <family val="2"/>
        <charset val="238"/>
      </rPr>
      <t>Hotel Slunečná Louka, Lipno</t>
    </r>
  </si>
  <si>
    <t>Struhařová Eva</t>
  </si>
  <si>
    <t>evcazlin@volny.cz</t>
  </si>
  <si>
    <t>Jordová Jana</t>
  </si>
  <si>
    <t>jana.jordova@seznam.cz</t>
  </si>
  <si>
    <t>jarmilaferusova@seznam.cz</t>
  </si>
  <si>
    <t>Jarmila Ferusová</t>
  </si>
  <si>
    <t>Marie Novotná</t>
  </si>
  <si>
    <t>Statutár</t>
  </si>
  <si>
    <t>vyřizuje</t>
  </si>
  <si>
    <t>Jana Hutyrová</t>
  </si>
  <si>
    <t>jana.hutyrova@seznam.cz</t>
  </si>
  <si>
    <t>Zdenka Kymlová</t>
  </si>
  <si>
    <t>z.kymlova@seznam.cz</t>
  </si>
  <si>
    <t>Miroslav Fritz</t>
  </si>
  <si>
    <t>Kateřina Kupčíková</t>
  </si>
  <si>
    <t>mail</t>
  </si>
  <si>
    <t>reditel@czp-zk.cz</t>
  </si>
  <si>
    <t>Milada Netroufalová</t>
  </si>
  <si>
    <t>stp.zlin@gmail.com</t>
  </si>
  <si>
    <t>jana.hutyrová@seznam.cz</t>
  </si>
  <si>
    <t>Dagmar Holíková</t>
  </si>
  <si>
    <t>holikovadasa@seznam.cz</t>
  </si>
  <si>
    <t>Dita Neudeková</t>
  </si>
  <si>
    <t>dablik.ditula@seznam.cz</t>
  </si>
  <si>
    <t>Petra Malá</t>
  </si>
  <si>
    <t>petramala1@seznam.cz</t>
  </si>
  <si>
    <t>Anna Vařáková</t>
  </si>
  <si>
    <t xml:space="preserve"> MUDr. Vladimír Holoubek</t>
  </si>
  <si>
    <t>vaskova@prodravenohy.cz</t>
  </si>
  <si>
    <t>Jana Vašková</t>
  </si>
  <si>
    <t>Hana Strouhalová</t>
  </si>
  <si>
    <t>ucetni@admac.cz</t>
  </si>
  <si>
    <t>Hynek Steska, Mgr.</t>
  </si>
  <si>
    <t>Jana Malíšková</t>
  </si>
  <si>
    <t>jana.maliskova@szszlin.cz</t>
  </si>
  <si>
    <t>Zdenka Barošová</t>
  </si>
  <si>
    <t>zdenka@ideazone.cz</t>
  </si>
  <si>
    <t>MUDr. Eva Hegmonová</t>
  </si>
  <si>
    <t>Ing. Silvie Staňková</t>
  </si>
  <si>
    <t>s.stankova@centrumlb.cz</t>
  </si>
  <si>
    <t>Marie Ryšková</t>
  </si>
  <si>
    <t>ryskova@zivotastrom.cz</t>
  </si>
  <si>
    <t>administrace.cckzlin@volny.cz</t>
  </si>
  <si>
    <t>Veronika Boráňová</t>
  </si>
  <si>
    <t>Mgr. Helena Schwarczová</t>
  </si>
  <si>
    <t>Jana Vajdíková</t>
  </si>
  <si>
    <t>provozni@pahop.cz</t>
  </si>
  <si>
    <t>Markéta Špačková</t>
  </si>
  <si>
    <t>sanceprozivot@seznam.cz</t>
  </si>
  <si>
    <t>Ing. Zdenka Kymlová</t>
  </si>
  <si>
    <t>Marta Pečeňová</t>
  </si>
  <si>
    <t>Markéta Chromková</t>
  </si>
  <si>
    <t>projekty@zasklem.com</t>
  </si>
  <si>
    <t>Petra Holubová</t>
  </si>
  <si>
    <t>petra.holubova@szszlin.cz</t>
  </si>
  <si>
    <t>Orgán</t>
  </si>
  <si>
    <t>mám nakrytou</t>
  </si>
  <si>
    <r>
      <t>číslo smlouvy:</t>
    </r>
    <r>
      <rPr>
        <b/>
        <sz val="9"/>
        <color rgb="FFFF0000"/>
        <rFont val="Arial CE"/>
        <charset val="238"/>
      </rPr>
      <t>záloha</t>
    </r>
  </si>
  <si>
    <t>RMZ</t>
  </si>
  <si>
    <t>Příjemce</t>
  </si>
  <si>
    <t>projekt/činnost/rekondice</t>
  </si>
  <si>
    <t>dotace (Kč)</t>
  </si>
  <si>
    <t xml:space="preserve">Podiatrická poradna "Pro zdravé nohy" </t>
  </si>
  <si>
    <t>Samari, z.s., IČO 22671951</t>
  </si>
  <si>
    <t xml:space="preserve">Výuka poskytování předlékařské první pomoci pro žáky 9. tříd ve Zlíně </t>
  </si>
  <si>
    <t>Vybavení Humanitární jednotky OS ČČK Zlín</t>
  </si>
  <si>
    <t>Mobilní hospic Strom života</t>
  </si>
  <si>
    <t>Preventivně zdravotní program pro osoby se zdravotním postižením</t>
  </si>
  <si>
    <t>Rekondiční pobyt</t>
  </si>
  <si>
    <t>Canisterapeutická činnost</t>
  </si>
  <si>
    <t>Příspěvek na pořízení síťových jízdenek MHD a vstupenek do ZOO Lešná pro dárce krve ze Zlína, držitele Zlaté medaile MUDr. Janského</t>
  </si>
  <si>
    <t>Dotace z Fondu zdraví pro rok 2022</t>
  </si>
  <si>
    <t>Zdravý vývoj nohou a pohybového aparátu dětí</t>
  </si>
  <si>
    <t>Klub zdraví Samari</t>
  </si>
  <si>
    <t xml:space="preserve">Mosty </t>
  </si>
  <si>
    <t xml:space="preserve">Podzimní aromaterapie </t>
  </si>
  <si>
    <t>Podzimní ochutnávka artefiletiky pro ženy ve Zlíně</t>
  </si>
  <si>
    <t>Intenzivní kampaň získávání a oceňování bezpříspěvkových dárců krve</t>
  </si>
  <si>
    <t>Výchova obyvatel k poskytování předlékařské první pomoci</t>
  </si>
  <si>
    <t>Krajské kolo soutěže Mladých zdravotníků</t>
  </si>
  <si>
    <t xml:space="preserve">Oblastní kolo soutěže Mladých zdravotníků </t>
  </si>
  <si>
    <t>Poskytování dlouhodobé paliativní péče těžce nemocným pacientům prostřednictvím Domácího hospice Most k domovu Zlín</t>
  </si>
  <si>
    <t xml:space="preserve">Paliativní a hospicová péče v domácím prostředí </t>
  </si>
  <si>
    <t>Hipoterapie a canisterapie a muzikoterapie pro děti s kombinovaným postižením</t>
  </si>
  <si>
    <t xml:space="preserve">Poznáváme krásy Zlínského kraje </t>
  </si>
  <si>
    <t>Sociálně terapeutický pobyt pro rodiny s dětmi s PAS</t>
  </si>
  <si>
    <t>První pomoc pro každého</t>
  </si>
  <si>
    <t>Na činnost</t>
  </si>
  <si>
    <t>3 fyzické osoby</t>
  </si>
  <si>
    <t>Handicap Zlín, z.s. IČO 46277633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</si>
</sst>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0.0"/>
    <numFmt numFmtId="165" formatCode="_-* #,##0\ [$Kč-405]_-;\-* #,##0\ [$Kč-405]_-;_-* &quot;-&quot;??\ [$Kč-405]_-;_-@_-"/>
  </numFmts>
  <fonts count="26" x14ac:knownFonts="1">
    <font>
      <sz val="10"/>
      <name val="Arial CE"/>
      <charset val="238"/>
    </font>
    <font>
      <sz val="11"/>
      <color theme="1"/>
      <name val="Calibri"/>
      <family val="2"/>
      <charset val="238"/>
      <scheme val="minor"/>
    </font>
    <font>
      <sz val="10"/>
      <name val="Arial CE"/>
      <charset val="238"/>
    </font>
    <font>
      <b/>
      <sz val="11"/>
      <name val="Arial CE"/>
      <family val="2"/>
      <charset val="238"/>
    </font>
    <font>
      <b/>
      <u/>
      <sz val="10"/>
      <name val="Arial CE"/>
      <charset val="238"/>
    </font>
    <font>
      <b/>
      <u/>
      <sz val="14"/>
      <name val="Arial CE"/>
      <charset val="238"/>
    </font>
    <font>
      <b/>
      <sz val="12"/>
      <name val="Arial CE"/>
      <charset val="238"/>
    </font>
    <font>
      <sz val="11"/>
      <name val="Arial CE"/>
      <family val="2"/>
      <charset val="238"/>
    </font>
    <font>
      <b/>
      <sz val="11"/>
      <name val="Arial CE"/>
      <charset val="238"/>
    </font>
    <font>
      <b/>
      <sz val="9"/>
      <name val="Arial CE"/>
      <charset val="238"/>
    </font>
    <font>
      <i/>
      <sz val="11"/>
      <name val="Arial CE"/>
      <charset val="238"/>
    </font>
    <font>
      <sz val="10"/>
      <name val="Arial CE"/>
      <family val="2"/>
      <charset val="238"/>
    </font>
    <font>
      <sz val="11"/>
      <name val="Arial CE"/>
      <charset val="238"/>
    </font>
    <font>
      <b/>
      <sz val="10"/>
      <name val="Arial CE"/>
      <charset val="238"/>
    </font>
    <font>
      <sz val="14"/>
      <name val="Arial CE"/>
      <charset val="238"/>
    </font>
    <font>
      <b/>
      <sz val="14"/>
      <name val="Arial CE"/>
      <charset val="238"/>
    </font>
    <font>
      <b/>
      <sz val="12"/>
      <name val="Arial CE"/>
      <family val="2"/>
      <charset val="238"/>
    </font>
    <font>
      <b/>
      <i/>
      <sz val="11"/>
      <color rgb="FFFF0000"/>
      <name val="Arial CE"/>
      <charset val="238"/>
    </font>
    <font>
      <b/>
      <sz val="11"/>
      <color theme="1"/>
      <name val="Arial Narrow"/>
      <family val="2"/>
      <charset val="238"/>
    </font>
    <font>
      <u/>
      <sz val="10"/>
      <color theme="10"/>
      <name val="Arial CE"/>
      <charset val="238"/>
    </font>
    <font>
      <sz val="10"/>
      <color rgb="FFFF0000"/>
      <name val="Arial CE"/>
      <charset val="238"/>
    </font>
    <font>
      <b/>
      <sz val="9"/>
      <color rgb="FFFF0000"/>
      <name val="Arial CE"/>
      <charset val="238"/>
    </font>
    <font>
      <b/>
      <sz val="11"/>
      <color rgb="FFFF0000"/>
      <name val="Arial CE"/>
      <charset val="238"/>
    </font>
    <font>
      <b/>
      <u/>
      <sz val="12"/>
      <name val="Arial CE"/>
      <charset val="238"/>
    </font>
    <font>
      <sz val="10"/>
      <name val="Arial"/>
      <family val="2"/>
      <charset val="238"/>
    </font>
    <font>
      <sz val="10"/>
      <color rgb="FF000000"/>
      <name val="Arial"/>
      <family val="2"/>
      <charset val="238"/>
    </font>
  </fonts>
  <fills count="6">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9" fillId="0" borderId="0" applyNumberFormat="0" applyFill="0" applyBorder="0" applyAlignment="0" applyProtection="0"/>
  </cellStyleXfs>
  <cellXfs count="151">
    <xf numFmtId="0" fontId="0" fillId="0" borderId="0" xfId="0"/>
    <xf numFmtId="0" fontId="0" fillId="0" borderId="0" xfId="0" applyFill="1"/>
    <xf numFmtId="0" fontId="3" fillId="0" borderId="0" xfId="0" applyFont="1" applyFill="1" applyAlignment="1">
      <alignment horizontal="center"/>
    </xf>
    <xf numFmtId="0" fontId="0" fillId="0" borderId="0" xfId="0" applyFill="1" applyAlignment="1">
      <alignment horizontal="left" vertical="center" wrapText="1"/>
    </xf>
    <xf numFmtId="0" fontId="0" fillId="0" borderId="0" xfId="0" applyFill="1" applyBorder="1" applyAlignment="1">
      <alignment horizontal="right"/>
    </xf>
    <xf numFmtId="0" fontId="0" fillId="0" borderId="0" xfId="0" applyFill="1" applyBorder="1"/>
    <xf numFmtId="49" fontId="0" fillId="0" borderId="0" xfId="0" applyNumberFormat="1" applyFill="1" applyBorder="1" applyAlignment="1">
      <alignment horizontal="left" vertical="center" readingOrder="1"/>
    </xf>
    <xf numFmtId="0" fontId="7" fillId="0" borderId="0" xfId="0" applyFont="1" applyFill="1" applyBorder="1"/>
    <xf numFmtId="0" fontId="2" fillId="0" borderId="0" xfId="0" applyFont="1" applyFill="1" applyBorder="1"/>
    <xf numFmtId="0" fontId="9" fillId="0" borderId="0" xfId="0" applyFont="1" applyFill="1"/>
    <xf numFmtId="0" fontId="3" fillId="2" borderId="1" xfId="0" applyFont="1" applyFill="1" applyBorder="1" applyAlignment="1">
      <alignment wrapText="1"/>
    </xf>
    <xf numFmtId="0" fontId="3" fillId="2" borderId="1" xfId="0" applyFont="1" applyFill="1" applyBorder="1" applyAlignment="1">
      <alignment horizontal="right"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readingOrder="1"/>
    </xf>
    <xf numFmtId="49" fontId="7" fillId="0" borderId="1" xfId="0" applyNumberFormat="1" applyFont="1" applyFill="1" applyBorder="1" applyAlignment="1">
      <alignment wrapText="1"/>
    </xf>
    <xf numFmtId="3" fontId="7" fillId="0" borderId="1" xfId="0" applyNumberFormat="1" applyFont="1" applyFill="1" applyBorder="1"/>
    <xf numFmtId="3" fontId="8" fillId="0" borderId="1" xfId="0" applyNumberFormat="1" applyFont="1" applyFill="1" applyBorder="1"/>
    <xf numFmtId="0" fontId="11" fillId="0" borderId="0" xfId="0" applyFont="1" applyFill="1"/>
    <xf numFmtId="0" fontId="3" fillId="0" borderId="0" xfId="0" applyFont="1" applyFill="1" applyBorder="1"/>
    <xf numFmtId="0" fontId="14" fillId="0" borderId="0" xfId="0" applyFont="1" applyFill="1" applyBorder="1"/>
    <xf numFmtId="49" fontId="15" fillId="0" borderId="0" xfId="0" applyNumberFormat="1" applyFont="1" applyFill="1" applyBorder="1" applyAlignment="1">
      <alignment horizontal="left" vertical="center" readingOrder="1"/>
    </xf>
    <xf numFmtId="49" fontId="14" fillId="0" borderId="0" xfId="0" applyNumberFormat="1" applyFont="1" applyFill="1" applyBorder="1" applyAlignment="1">
      <alignment horizontal="left" vertical="center" readingOrder="1"/>
    </xf>
    <xf numFmtId="0" fontId="16" fillId="0" borderId="0" xfId="0" applyFont="1" applyFill="1" applyBorder="1"/>
    <xf numFmtId="0" fontId="0" fillId="0" borderId="0" xfId="0" applyFill="1" applyAlignment="1">
      <alignment horizontal="right"/>
    </xf>
    <xf numFmtId="49" fontId="0" fillId="0" borderId="0" xfId="0" applyNumberFormat="1" applyFill="1" applyAlignment="1">
      <alignment horizontal="left" vertical="center" readingOrder="1"/>
    </xf>
    <xf numFmtId="0" fontId="7" fillId="0" borderId="0" xfId="0" applyFont="1" applyFill="1"/>
    <xf numFmtId="0" fontId="2" fillId="0" borderId="0" xfId="0" applyFont="1" applyFill="1"/>
    <xf numFmtId="49" fontId="16" fillId="0" borderId="0" xfId="0" applyNumberFormat="1" applyFont="1" applyFill="1" applyAlignment="1">
      <alignment horizontal="center" vertical="center" readingOrder="1"/>
    </xf>
    <xf numFmtId="49" fontId="7" fillId="0" borderId="1" xfId="0" applyNumberFormat="1" applyFont="1" applyFill="1" applyBorder="1" applyAlignment="1">
      <alignment vertical="center" wrapText="1"/>
    </xf>
    <xf numFmtId="3" fontId="7" fillId="0" borderId="1" xfId="0" applyNumberFormat="1" applyFont="1" applyFill="1" applyBorder="1" applyAlignment="1">
      <alignment vertical="center"/>
    </xf>
    <xf numFmtId="3" fontId="8" fillId="0" borderId="1" xfId="0" applyNumberFormat="1" applyFont="1" applyFill="1" applyBorder="1" applyAlignment="1">
      <alignment vertical="center"/>
    </xf>
    <xf numFmtId="3" fontId="8" fillId="0" borderId="1" xfId="0" applyNumberFormat="1" applyFont="1" applyFill="1" applyBorder="1" applyAlignment="1">
      <alignment horizontal="right" vertical="center"/>
    </xf>
    <xf numFmtId="3"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49" fontId="7" fillId="3" borderId="1" xfId="0" applyNumberFormat="1" applyFont="1" applyFill="1" applyBorder="1" applyAlignment="1">
      <alignment vertical="center" wrapText="1"/>
    </xf>
    <xf numFmtId="3" fontId="7" fillId="3" borderId="1" xfId="0" applyNumberFormat="1" applyFont="1" applyFill="1" applyBorder="1" applyAlignment="1">
      <alignment vertical="center"/>
    </xf>
    <xf numFmtId="3" fontId="7" fillId="3" borderId="1" xfId="0" applyNumberFormat="1" applyFont="1" applyFill="1" applyBorder="1" applyAlignment="1">
      <alignment horizontal="right" vertical="center"/>
    </xf>
    <xf numFmtId="0" fontId="7" fillId="3" borderId="1" xfId="0" applyFont="1" applyFill="1" applyBorder="1" applyAlignment="1">
      <alignment horizontal="right" vertical="center"/>
    </xf>
    <xf numFmtId="49" fontId="8" fillId="0" borderId="0" xfId="0" applyNumberFormat="1" applyFont="1" applyFill="1" applyBorder="1" applyAlignment="1">
      <alignment vertical="center" wrapText="1"/>
    </xf>
    <xf numFmtId="0" fontId="7" fillId="3" borderId="1" xfId="0" applyFont="1" applyFill="1" applyBorder="1"/>
    <xf numFmtId="3" fontId="6" fillId="0" borderId="1" xfId="0" applyNumberFormat="1" applyFont="1" applyFill="1" applyBorder="1" applyAlignment="1">
      <alignment horizontal="right" vertical="center"/>
    </xf>
    <xf numFmtId="3" fontId="8" fillId="0" borderId="1" xfId="0" applyNumberFormat="1" applyFont="1" applyFill="1" applyBorder="1" applyAlignment="1">
      <alignment horizontal="right" vertical="center" wrapText="1"/>
    </xf>
    <xf numFmtId="49" fontId="3" fillId="0" borderId="1" xfId="0" applyNumberFormat="1" applyFont="1" applyFill="1" applyBorder="1" applyAlignment="1">
      <alignment vertical="center" wrapText="1"/>
    </xf>
    <xf numFmtId="49" fontId="8" fillId="0" borderId="3" xfId="0" applyNumberFormat="1" applyFont="1" applyFill="1" applyBorder="1" applyAlignment="1">
      <alignment horizontal="left" vertical="center" wrapText="1" readingOrder="1"/>
    </xf>
    <xf numFmtId="3" fontId="7"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6" fillId="0" borderId="0" xfId="0" applyFont="1" applyFill="1" applyAlignment="1">
      <alignment horizontal="left" wrapText="1"/>
    </xf>
    <xf numFmtId="49" fontId="3" fillId="0" borderId="1" xfId="0" applyNumberFormat="1" applyFont="1" applyFill="1" applyBorder="1" applyAlignment="1">
      <alignment horizontal="left" vertical="center" wrapText="1" readingOrder="1"/>
    </xf>
    <xf numFmtId="3" fontId="3" fillId="0" borderId="1" xfId="0" applyNumberFormat="1" applyFont="1" applyFill="1" applyBorder="1" applyAlignment="1">
      <alignment vertical="center"/>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left" vertical="center" wrapText="1" readingOrder="1"/>
    </xf>
    <xf numFmtId="3" fontId="3" fillId="3" borderId="1" xfId="0" applyNumberFormat="1" applyFont="1" applyFill="1" applyBorder="1" applyAlignment="1">
      <alignment vertical="center"/>
    </xf>
    <xf numFmtId="0" fontId="7" fillId="3" borderId="1" xfId="0" applyFont="1" applyFill="1" applyBorder="1" applyAlignment="1">
      <alignment horizontal="left" vertical="center" wrapText="1"/>
    </xf>
    <xf numFmtId="3" fontId="7" fillId="5" borderId="1" xfId="0" applyNumberFormat="1" applyFont="1" applyFill="1" applyBorder="1"/>
    <xf numFmtId="3" fontId="3" fillId="5" borderId="1" xfId="0" applyNumberFormat="1" applyFont="1" applyFill="1" applyBorder="1"/>
    <xf numFmtId="3" fontId="7" fillId="5" borderId="1" xfId="0" applyNumberFormat="1" applyFont="1" applyFill="1" applyBorder="1" applyAlignment="1">
      <alignment horizontal="right"/>
    </xf>
    <xf numFmtId="3" fontId="0" fillId="5" borderId="1" xfId="0" applyNumberFormat="1" applyFill="1" applyBorder="1" applyAlignment="1">
      <alignment horizontal="left" vertical="center" wrapText="1"/>
    </xf>
    <xf numFmtId="49" fontId="6" fillId="0" borderId="0" xfId="0" applyNumberFormat="1" applyFont="1" applyFill="1" applyBorder="1" applyAlignment="1">
      <alignment horizontal="left" vertical="center" wrapText="1" readingOrder="1"/>
    </xf>
    <xf numFmtId="49" fontId="17" fillId="0" borderId="0" xfId="0" applyNumberFormat="1" applyFont="1" applyFill="1" applyBorder="1" applyAlignment="1">
      <alignment vertical="center" wrapText="1"/>
    </xf>
    <xf numFmtId="0" fontId="8" fillId="0" borderId="0" xfId="0" applyFont="1" applyFill="1" applyBorder="1"/>
    <xf numFmtId="165" fontId="6" fillId="0" borderId="0" xfId="1" applyNumberFormat="1" applyFont="1" applyFill="1" applyBorder="1" applyAlignment="1">
      <alignment vertical="center" readingOrder="1"/>
    </xf>
    <xf numFmtId="0" fontId="5" fillId="0" borderId="0" xfId="0" applyFont="1" applyFill="1" applyBorder="1" applyAlignment="1">
      <alignment horizontal="center"/>
    </xf>
    <xf numFmtId="3" fontId="8" fillId="4" borderId="1" xfId="0"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5" fillId="0" borderId="0" xfId="0" applyFont="1" applyAlignment="1">
      <alignment horizontal="center"/>
    </xf>
    <xf numFmtId="0" fontId="15" fillId="0" borderId="0" xfId="0" applyFont="1" applyFill="1" applyAlignment="1">
      <alignment horizontal="left" wrapText="1"/>
    </xf>
    <xf numFmtId="165" fontId="6" fillId="0" borderId="0" xfId="1" applyNumberFormat="1" applyFont="1" applyFill="1" applyBorder="1" applyAlignment="1">
      <alignment horizontal="right" vertical="center" readingOrder="1"/>
    </xf>
    <xf numFmtId="0" fontId="9" fillId="0" borderId="1" xfId="0" applyFont="1" applyFill="1" applyBorder="1" applyAlignment="1">
      <alignment wrapText="1"/>
    </xf>
    <xf numFmtId="0" fontId="0" fillId="0" borderId="1" xfId="0" applyFill="1" applyBorder="1"/>
    <xf numFmtId="0" fontId="0" fillId="0" borderId="0" xfId="0" applyFill="1" applyAlignment="1">
      <alignment horizontal="center" vertical="center"/>
    </xf>
    <xf numFmtId="0" fontId="11" fillId="0" borderId="0" xfId="0" applyFont="1" applyFill="1" applyAlignment="1">
      <alignment horizontal="center" vertical="center"/>
    </xf>
    <xf numFmtId="0" fontId="19" fillId="0" borderId="0" xfId="2" applyFill="1"/>
    <xf numFmtId="0" fontId="0" fillId="4" borderId="0" xfId="0" applyFill="1"/>
    <xf numFmtId="3" fontId="10" fillId="4" borderId="1" xfId="0" applyNumberFormat="1" applyFont="1" applyFill="1" applyBorder="1" applyAlignment="1">
      <alignment horizontal="right" vertical="center"/>
    </xf>
    <xf numFmtId="0" fontId="7" fillId="4" borderId="1" xfId="0" applyFont="1" applyFill="1" applyBorder="1" applyAlignment="1">
      <alignment horizontal="center" vertical="center"/>
    </xf>
    <xf numFmtId="49" fontId="3"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center" wrapText="1" readingOrder="1"/>
    </xf>
    <xf numFmtId="0" fontId="11" fillId="4" borderId="0" xfId="0" applyFont="1" applyFill="1" applyAlignment="1">
      <alignment horizontal="center" vertical="center"/>
    </xf>
    <xf numFmtId="0" fontId="11" fillId="4" borderId="0" xfId="0" applyFont="1" applyFill="1"/>
    <xf numFmtId="3" fontId="8" fillId="4" borderId="1" xfId="0" applyNumberFormat="1" applyFont="1" applyFill="1" applyBorder="1" applyAlignment="1">
      <alignment horizontal="right" vertical="center" wrapText="1"/>
    </xf>
    <xf numFmtId="3" fontId="22" fillId="4" borderId="1" xfId="0" applyNumberFormat="1" applyFont="1" applyFill="1" applyBorder="1" applyAlignment="1">
      <alignment horizontal="right" vertical="center"/>
    </xf>
    <xf numFmtId="3" fontId="22" fillId="4" borderId="1"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0" fontId="0" fillId="0" borderId="4" xfId="0" applyFill="1" applyBorder="1" applyAlignment="1">
      <alignment horizontal="left" vertical="center" wrapText="1"/>
    </xf>
    <xf numFmtId="49" fontId="7" fillId="0" borderId="4" xfId="0" applyNumberFormat="1" applyFont="1" applyFill="1" applyBorder="1" applyAlignment="1">
      <alignment horizontal="left" vertical="center" wrapText="1" readingOrder="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 xfId="0" applyFill="1" applyBorder="1" applyAlignment="1">
      <alignment horizontal="center" vertical="center"/>
    </xf>
    <xf numFmtId="0" fontId="19" fillId="0" borderId="1" xfId="2" applyFill="1" applyBorder="1"/>
    <xf numFmtId="0" fontId="11"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right"/>
    </xf>
    <xf numFmtId="0" fontId="0" fillId="0" borderId="1" xfId="0" applyFill="1" applyBorder="1" applyAlignment="1">
      <alignment horizontal="right"/>
    </xf>
    <xf numFmtId="0" fontId="20" fillId="0" borderId="1" xfId="0" applyFont="1" applyFill="1" applyBorder="1"/>
    <xf numFmtId="0" fontId="0" fillId="0" borderId="1" xfId="0" applyBorder="1"/>
    <xf numFmtId="0" fontId="0" fillId="4" borderId="1" xfId="0" applyFill="1" applyBorder="1"/>
    <xf numFmtId="0" fontId="11" fillId="4" borderId="1" xfId="0" applyFont="1" applyFill="1" applyBorder="1"/>
    <xf numFmtId="0" fontId="0" fillId="4" borderId="1" xfId="0" applyFont="1" applyFill="1" applyBorder="1"/>
    <xf numFmtId="0" fontId="19" fillId="4" borderId="1" xfId="2" applyFill="1" applyBorder="1"/>
    <xf numFmtId="0" fontId="0" fillId="0" borderId="1" xfId="0" applyFont="1" applyFill="1" applyBorder="1"/>
    <xf numFmtId="3" fontId="8" fillId="4" borderId="3" xfId="0" applyNumberFormat="1" applyFont="1" applyFill="1" applyBorder="1" applyAlignment="1">
      <alignment horizontal="right" vertical="center"/>
    </xf>
    <xf numFmtId="0" fontId="0" fillId="0" borderId="10" xfId="0" applyFont="1" applyFill="1" applyBorder="1" applyAlignment="1">
      <alignment horizontal="left" vertical="center" wrapText="1"/>
    </xf>
    <xf numFmtId="0" fontId="11" fillId="0" borderId="2" xfId="0" applyFont="1" applyFill="1" applyBorder="1" applyAlignment="1">
      <alignment horizontal="center" vertical="center"/>
    </xf>
    <xf numFmtId="49" fontId="2" fillId="0" borderId="0" xfId="0" applyNumberFormat="1" applyFont="1" applyFill="1" applyAlignment="1">
      <alignment horizontal="left" vertical="center" readingOrder="1"/>
    </xf>
    <xf numFmtId="0" fontId="25" fillId="0" borderId="1" xfId="0" applyFont="1" applyBorder="1" applyAlignment="1">
      <alignment vertical="center" wrapText="1"/>
    </xf>
    <xf numFmtId="0" fontId="25" fillId="0" borderId="12" xfId="0" applyFont="1" applyBorder="1" applyAlignment="1">
      <alignment vertical="center" wrapText="1"/>
    </xf>
    <xf numFmtId="3" fontId="24" fillId="0" borderId="13" xfId="0" applyNumberFormat="1" applyFont="1" applyBorder="1" applyAlignment="1">
      <alignment horizontal="righ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3" fontId="24" fillId="0" borderId="16" xfId="0" applyNumberFormat="1" applyFont="1" applyBorder="1" applyAlignment="1">
      <alignment horizontal="right" vertical="center"/>
    </xf>
    <xf numFmtId="0" fontId="25" fillId="0" borderId="17" xfId="0" applyFont="1" applyBorder="1" applyAlignment="1">
      <alignment vertical="center" wrapText="1"/>
    </xf>
    <xf numFmtId="0" fontId="25" fillId="0" borderId="3" xfId="0" applyFont="1" applyBorder="1" applyAlignment="1">
      <alignment vertical="center" wrapText="1"/>
    </xf>
    <xf numFmtId="0" fontId="8" fillId="2" borderId="7" xfId="0" applyFont="1" applyFill="1" applyBorder="1" applyAlignment="1">
      <alignment horizontal="center" vertical="center"/>
    </xf>
    <xf numFmtId="49" fontId="8" fillId="2" borderId="8" xfId="0" applyNumberFormat="1" applyFont="1" applyFill="1" applyBorder="1" applyAlignment="1">
      <alignment horizontal="center" vertical="center" readingOrder="1"/>
    </xf>
    <xf numFmtId="0" fontId="8" fillId="2" borderId="19" xfId="0" applyFont="1" applyFill="1" applyBorder="1" applyAlignment="1">
      <alignment horizontal="right" wrapText="1"/>
    </xf>
    <xf numFmtId="0" fontId="9" fillId="0" borderId="1" xfId="0" applyFont="1" applyFill="1" applyBorder="1" applyAlignment="1">
      <alignment horizontal="center"/>
    </xf>
    <xf numFmtId="0" fontId="18" fillId="0" borderId="1" xfId="0" applyFont="1" applyBorder="1" applyAlignment="1">
      <alignment horizontal="center" vertic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3" fillId="2" borderId="1" xfId="0" applyNumberFormat="1" applyFont="1" applyFill="1" applyBorder="1" applyAlignment="1">
      <alignment horizontal="center" vertical="center" readingOrder="1"/>
    </xf>
    <xf numFmtId="0" fontId="7" fillId="2" borderId="1" xfId="0" applyFont="1" applyFill="1" applyBorder="1" applyAlignment="1">
      <alignment horizontal="center" vertical="center" readingOrder="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4" xfId="0" applyFont="1" applyFill="1" applyBorder="1" applyAlignment="1"/>
    <xf numFmtId="0" fontId="13" fillId="5" borderId="5" xfId="0" applyFont="1" applyFill="1" applyBorder="1" applyAlignment="1"/>
    <xf numFmtId="0" fontId="0" fillId="5" borderId="6" xfId="0" applyFill="1" applyBorder="1" applyAlignment="1"/>
    <xf numFmtId="165" fontId="6" fillId="0" borderId="0" xfId="1" applyNumberFormat="1" applyFont="1" applyFill="1" applyBorder="1" applyAlignment="1">
      <alignment horizontal="center" vertical="center" readingOrder="1"/>
    </xf>
    <xf numFmtId="0" fontId="4" fillId="0" borderId="0" xfId="0" applyFont="1" applyFill="1" applyAlignment="1"/>
    <xf numFmtId="0" fontId="5" fillId="0" borderId="0" xfId="0" applyFont="1" applyFill="1" applyBorder="1" applyAlignment="1">
      <alignment horizontal="center"/>
    </xf>
    <xf numFmtId="0" fontId="5" fillId="0" borderId="0" xfId="0" applyFont="1" applyAlignment="1">
      <alignment horizontal="center"/>
    </xf>
    <xf numFmtId="0" fontId="9" fillId="0" borderId="0" xfId="0" applyFont="1" applyFill="1" applyAlignment="1">
      <alignment horizontal="center"/>
    </xf>
    <xf numFmtId="0" fontId="1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23" fillId="0" borderId="0" xfId="0" applyFont="1" applyAlignment="1">
      <alignment horizontal="center"/>
    </xf>
    <xf numFmtId="3" fontId="25" fillId="0" borderId="13" xfId="0" applyNumberFormat="1" applyFont="1" applyBorder="1" applyAlignment="1">
      <alignment vertical="center" wrapText="1"/>
    </xf>
    <xf numFmtId="3" fontId="25" fillId="0" borderId="18" xfId="0" applyNumberFormat="1" applyFont="1" applyBorder="1" applyAlignment="1">
      <alignment vertical="center" wrapText="1"/>
    </xf>
    <xf numFmtId="3" fontId="0" fillId="0" borderId="0" xfId="0" applyNumberFormat="1"/>
  </cellXfs>
  <cellStyles count="3">
    <cellStyle name="Hypertextový odkaz" xfId="2" builtinId="8"/>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p.zlin@gmail.com" TargetMode="External"/><Relationship Id="rId13" Type="http://schemas.openxmlformats.org/officeDocument/2006/relationships/hyperlink" Target="mailto:jarmilaferusova@seznam.cz" TargetMode="External"/><Relationship Id="rId18" Type="http://schemas.openxmlformats.org/officeDocument/2006/relationships/hyperlink" Target="mailto:petramala1@seznam.cz" TargetMode="External"/><Relationship Id="rId26" Type="http://schemas.openxmlformats.org/officeDocument/2006/relationships/hyperlink" Target="mailto:ryskova@zivotastrom.cz" TargetMode="External"/><Relationship Id="rId39" Type="http://schemas.openxmlformats.org/officeDocument/2006/relationships/printerSettings" Target="../printerSettings/printerSettings1.bin"/><Relationship Id="rId3" Type="http://schemas.openxmlformats.org/officeDocument/2006/relationships/hyperlink" Target="mailto:jarmilaferusova@seznam.cz" TargetMode="External"/><Relationship Id="rId21" Type="http://schemas.openxmlformats.org/officeDocument/2006/relationships/hyperlink" Target="mailto:ucetni@admac.cz" TargetMode="External"/><Relationship Id="rId34" Type="http://schemas.openxmlformats.org/officeDocument/2006/relationships/hyperlink" Target="mailto:sanceprozivot@seznam.cz" TargetMode="External"/><Relationship Id="rId7" Type="http://schemas.openxmlformats.org/officeDocument/2006/relationships/hyperlink" Target="mailto:stp.zlin@gmail.com" TargetMode="External"/><Relationship Id="rId12" Type="http://schemas.openxmlformats.org/officeDocument/2006/relationships/hyperlink" Target="mailto:jarmilaferusova@seznam.cz" TargetMode="External"/><Relationship Id="rId17" Type="http://schemas.openxmlformats.org/officeDocument/2006/relationships/hyperlink" Target="mailto:dablik.ditula@seznam.cz" TargetMode="External"/><Relationship Id="rId25" Type="http://schemas.openxmlformats.org/officeDocument/2006/relationships/hyperlink" Target="mailto:s.stankova@centrumlb.cz" TargetMode="External"/><Relationship Id="rId33" Type="http://schemas.openxmlformats.org/officeDocument/2006/relationships/hyperlink" Target="mailto:provozni@pahop.cz" TargetMode="External"/><Relationship Id="rId38" Type="http://schemas.openxmlformats.org/officeDocument/2006/relationships/hyperlink" Target="mailto:petra.holubova@szszlin.cz" TargetMode="External"/><Relationship Id="rId2" Type="http://schemas.openxmlformats.org/officeDocument/2006/relationships/hyperlink" Target="mailto:jana.jordova@seznam.cz" TargetMode="External"/><Relationship Id="rId16" Type="http://schemas.openxmlformats.org/officeDocument/2006/relationships/hyperlink" Target="mailto:holikovadasa@seznam.cz" TargetMode="External"/><Relationship Id="rId20" Type="http://schemas.openxmlformats.org/officeDocument/2006/relationships/hyperlink" Target="mailto:vaskova@prodravenohy.cz" TargetMode="External"/><Relationship Id="rId29" Type="http://schemas.openxmlformats.org/officeDocument/2006/relationships/hyperlink" Target="mailto:administrace.cckzlin@volny.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jarmilaferusova@seznam.cz" TargetMode="External"/><Relationship Id="rId24" Type="http://schemas.openxmlformats.org/officeDocument/2006/relationships/hyperlink" Target="mailto:zdenka@ideazone.cz" TargetMode="External"/><Relationship Id="rId32" Type="http://schemas.openxmlformats.org/officeDocument/2006/relationships/hyperlink" Target="mailto:administrace.cckzlin@volny.cz" TargetMode="External"/><Relationship Id="rId37" Type="http://schemas.openxmlformats.org/officeDocument/2006/relationships/hyperlink" Target="mailto:projekty@zasklem.com" TargetMode="External"/><Relationship Id="rId5" Type="http://schemas.openxmlformats.org/officeDocument/2006/relationships/hyperlink" Target="mailto:z.kymlova@seznam.cz" TargetMode="External"/><Relationship Id="rId15" Type="http://schemas.openxmlformats.org/officeDocument/2006/relationships/hyperlink" Target="mailto:jarmilaferusova@seznam.cz" TargetMode="External"/><Relationship Id="rId23" Type="http://schemas.openxmlformats.org/officeDocument/2006/relationships/hyperlink" Target="mailto:zdenka@ideazone.cz" TargetMode="External"/><Relationship Id="rId28" Type="http://schemas.openxmlformats.org/officeDocument/2006/relationships/hyperlink" Target="mailto:administrace.cckzlin@volny.cz" TargetMode="External"/><Relationship Id="rId36" Type="http://schemas.openxmlformats.org/officeDocument/2006/relationships/hyperlink" Target="mailto:z.kymlova@seznam.cz" TargetMode="External"/><Relationship Id="rId10" Type="http://schemas.openxmlformats.org/officeDocument/2006/relationships/hyperlink" Target="mailto:jana.hutyrov&#225;@seznam.cz" TargetMode="External"/><Relationship Id="rId19" Type="http://schemas.openxmlformats.org/officeDocument/2006/relationships/hyperlink" Target="mailto:vaskova@prodravenohy.cz" TargetMode="External"/><Relationship Id="rId31" Type="http://schemas.openxmlformats.org/officeDocument/2006/relationships/hyperlink" Target="mailto:administrace.cckzlin@volny.cz" TargetMode="External"/><Relationship Id="rId4" Type="http://schemas.openxmlformats.org/officeDocument/2006/relationships/hyperlink" Target="mailto:jana.hutyrova@seznam.cz" TargetMode="External"/><Relationship Id="rId9" Type="http://schemas.openxmlformats.org/officeDocument/2006/relationships/hyperlink" Target="mailto:stp.zlin@gmail.com" TargetMode="External"/><Relationship Id="rId14" Type="http://schemas.openxmlformats.org/officeDocument/2006/relationships/hyperlink" Target="mailto:jarmilaferusova@seznam.cz" TargetMode="External"/><Relationship Id="rId22" Type="http://schemas.openxmlformats.org/officeDocument/2006/relationships/hyperlink" Target="mailto:jana.maliskova@szszlin.cz" TargetMode="External"/><Relationship Id="rId27" Type="http://schemas.openxmlformats.org/officeDocument/2006/relationships/hyperlink" Target="mailto:administrace.cckzlin@volny.cz" TargetMode="External"/><Relationship Id="rId30" Type="http://schemas.openxmlformats.org/officeDocument/2006/relationships/hyperlink" Target="mailto:administrace.cckzlin@volny.cz" TargetMode="External"/><Relationship Id="rId35" Type="http://schemas.openxmlformats.org/officeDocument/2006/relationships/hyperlink" Target="mailto:stp.zlin@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ana.hutyrova@seznam.cz" TargetMode="External"/><Relationship Id="rId13" Type="http://schemas.openxmlformats.org/officeDocument/2006/relationships/hyperlink" Target="mailto:jana.maliskova@szszlin.cz" TargetMode="External"/><Relationship Id="rId3" Type="http://schemas.openxmlformats.org/officeDocument/2006/relationships/hyperlink" Target="mailto:jarmilaferusova@seznam.cz" TargetMode="External"/><Relationship Id="rId7" Type="http://schemas.openxmlformats.org/officeDocument/2006/relationships/hyperlink" Target="mailto:stp.zlin@gmail.com" TargetMode="External"/><Relationship Id="rId12" Type="http://schemas.openxmlformats.org/officeDocument/2006/relationships/hyperlink" Target="mailto:ucetni@admac.cz" TargetMode="External"/><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petramala1@seznam.cz" TargetMode="External"/><Relationship Id="rId5" Type="http://schemas.openxmlformats.org/officeDocument/2006/relationships/hyperlink" Target="mailto:z.kymlova@seznam.cz" TargetMode="External"/><Relationship Id="rId15" Type="http://schemas.openxmlformats.org/officeDocument/2006/relationships/hyperlink" Target="mailto:administrace.cckzlin@volny.cz" TargetMode="External"/><Relationship Id="rId10" Type="http://schemas.openxmlformats.org/officeDocument/2006/relationships/hyperlink" Target="mailto:dablik.ditula@seznam.cz" TargetMode="External"/><Relationship Id="rId4" Type="http://schemas.openxmlformats.org/officeDocument/2006/relationships/hyperlink" Target="mailto:jana.hutyrova@seznam.cz" TargetMode="External"/><Relationship Id="rId9" Type="http://schemas.openxmlformats.org/officeDocument/2006/relationships/hyperlink" Target="mailto:holikovadasa@seznam.cz" TargetMode="External"/><Relationship Id="rId14" Type="http://schemas.openxmlformats.org/officeDocument/2006/relationships/hyperlink" Target="mailto:zdenka@ideazone.cz"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rmilaferusova@seznam.cz" TargetMode="External"/><Relationship Id="rId7" Type="http://schemas.openxmlformats.org/officeDocument/2006/relationships/printerSettings" Target="../printerSettings/printerSettings2.bin"/><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5" Type="http://schemas.openxmlformats.org/officeDocument/2006/relationships/hyperlink" Target="mailto:z.kymlova@seznam.cz" TargetMode="External"/><Relationship Id="rId4" Type="http://schemas.openxmlformats.org/officeDocument/2006/relationships/hyperlink" Target="mailto:jana.hutyrova@seznam.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R41"/>
  <sheetViews>
    <sheetView topLeftCell="E1" workbookViewId="0">
      <selection activeCell="J32" sqref="J32"/>
    </sheetView>
  </sheetViews>
  <sheetFormatPr defaultRowHeight="13.2" x14ac:dyDescent="0.25"/>
  <cols>
    <col min="3" max="3" width="42.88671875" customWidth="1"/>
    <col min="4" max="4" width="89.33203125" customWidth="1"/>
    <col min="5" max="5" width="11" customWidth="1"/>
    <col min="6" max="6" width="13.109375" bestFit="1" customWidth="1"/>
    <col min="7" max="7" width="13" customWidth="1"/>
    <col min="8" max="8" width="12.77734375" bestFit="1" customWidth="1"/>
    <col min="9" max="9" width="19.5546875" bestFit="1" customWidth="1"/>
    <col min="14" max="14" width="22.44140625" bestFit="1" customWidth="1"/>
    <col min="15" max="15" width="18.109375" bestFit="1" customWidth="1"/>
    <col min="16" max="16" width="26.33203125" bestFit="1" customWidth="1"/>
    <col min="17" max="17" width="17.109375" bestFit="1" customWidth="1"/>
  </cols>
  <sheetData>
    <row r="2" spans="1:17" s="9" customFormat="1" ht="24" customHeight="1" x14ac:dyDescent="0.25">
      <c r="A2" s="120" t="s">
        <v>43</v>
      </c>
      <c r="B2" s="126" t="s">
        <v>0</v>
      </c>
      <c r="C2" s="126" t="s">
        <v>1</v>
      </c>
      <c r="D2" s="128" t="s">
        <v>85</v>
      </c>
      <c r="E2" s="130" t="s">
        <v>34</v>
      </c>
      <c r="F2" s="132" t="s">
        <v>2</v>
      </c>
      <c r="G2" s="132" t="s">
        <v>3</v>
      </c>
      <c r="H2" s="122" t="s">
        <v>4</v>
      </c>
      <c r="I2" s="124" t="s">
        <v>87</v>
      </c>
      <c r="J2" s="119" t="s">
        <v>173</v>
      </c>
      <c r="K2" s="119" t="s">
        <v>115</v>
      </c>
      <c r="L2" s="119" t="s">
        <v>116</v>
      </c>
      <c r="M2" s="119" t="s">
        <v>114</v>
      </c>
      <c r="N2" s="118" t="s">
        <v>125</v>
      </c>
      <c r="O2" s="118" t="s">
        <v>126</v>
      </c>
      <c r="P2" s="118" t="s">
        <v>133</v>
      </c>
      <c r="Q2" s="118" t="s">
        <v>175</v>
      </c>
    </row>
    <row r="3" spans="1:17" s="1" customFormat="1" hidden="1" x14ac:dyDescent="0.25">
      <c r="A3" s="121"/>
      <c r="B3" s="127"/>
      <c r="C3" s="127"/>
      <c r="D3" s="129"/>
      <c r="E3" s="131"/>
      <c r="F3" s="133"/>
      <c r="G3" s="134"/>
      <c r="H3" s="123"/>
      <c r="I3" s="125"/>
      <c r="J3" s="119"/>
      <c r="K3" s="119"/>
      <c r="L3" s="119"/>
      <c r="M3" s="119"/>
      <c r="N3" s="118"/>
      <c r="O3" s="118"/>
      <c r="P3" s="118"/>
      <c r="Q3" s="118"/>
    </row>
    <row r="4" spans="1:17" s="1" customFormat="1" ht="41.4" x14ac:dyDescent="0.25">
      <c r="A4" s="12" t="s">
        <v>88</v>
      </c>
      <c r="B4" s="12">
        <v>1</v>
      </c>
      <c r="C4" s="43" t="s">
        <v>89</v>
      </c>
      <c r="D4" s="49" t="s">
        <v>90</v>
      </c>
      <c r="E4" s="29" t="s">
        <v>37</v>
      </c>
      <c r="F4" s="30">
        <v>40000</v>
      </c>
      <c r="G4" s="50">
        <v>10000</v>
      </c>
      <c r="H4" s="76">
        <f ca="1">#REF!*$H$4</f>
        <v>10000</v>
      </c>
      <c r="I4" s="85" t="s">
        <v>91</v>
      </c>
      <c r="J4" s="90" t="str">
        <f t="shared" ref="J4:J18" si="0">IF(G4&gt;50000,"ZMZ","RMZ")</f>
        <v>RMZ</v>
      </c>
      <c r="K4" s="71">
        <v>3543</v>
      </c>
      <c r="L4" s="71">
        <v>5222</v>
      </c>
      <c r="M4" s="71"/>
      <c r="N4" s="71"/>
      <c r="O4" s="71" t="s">
        <v>118</v>
      </c>
      <c r="P4" s="91" t="s">
        <v>119</v>
      </c>
      <c r="Q4" s="71">
        <v>2000220529</v>
      </c>
    </row>
    <row r="5" spans="1:17" s="1" customFormat="1" ht="41.4" x14ac:dyDescent="0.25">
      <c r="A5" s="12" t="s">
        <v>92</v>
      </c>
      <c r="B5" s="12">
        <v>2</v>
      </c>
      <c r="C5" s="43" t="s">
        <v>93</v>
      </c>
      <c r="D5" s="49" t="s">
        <v>94</v>
      </c>
      <c r="E5" s="29" t="s">
        <v>37</v>
      </c>
      <c r="F5" s="30">
        <v>18900</v>
      </c>
      <c r="G5" s="50">
        <v>7700</v>
      </c>
      <c r="H5" s="76">
        <f ca="1">#REF!*$H$4</f>
        <v>7000</v>
      </c>
      <c r="I5" s="85" t="s">
        <v>95</v>
      </c>
      <c r="J5" s="90" t="str">
        <f t="shared" si="0"/>
        <v>RMZ</v>
      </c>
      <c r="K5" s="71">
        <v>3543</v>
      </c>
      <c r="L5" s="71">
        <v>5222</v>
      </c>
      <c r="M5" s="71"/>
      <c r="N5" s="71"/>
      <c r="O5" s="71" t="s">
        <v>120</v>
      </c>
      <c r="P5" s="91" t="s">
        <v>121</v>
      </c>
      <c r="Q5" s="71">
        <v>2000220530</v>
      </c>
    </row>
    <row r="6" spans="1:17" s="1" customFormat="1" ht="41.4" x14ac:dyDescent="0.25">
      <c r="A6" s="12" t="s">
        <v>113</v>
      </c>
      <c r="B6" s="12">
        <v>3</v>
      </c>
      <c r="C6" s="43" t="s">
        <v>96</v>
      </c>
      <c r="D6" s="49" t="s">
        <v>94</v>
      </c>
      <c r="E6" s="29" t="s">
        <v>37</v>
      </c>
      <c r="F6" s="30">
        <v>37800</v>
      </c>
      <c r="G6" s="50">
        <v>15000</v>
      </c>
      <c r="H6" s="76">
        <f ca="1">#REF!*$H$4</f>
        <v>14000</v>
      </c>
      <c r="I6" s="85" t="s">
        <v>95</v>
      </c>
      <c r="J6" s="90" t="str">
        <f t="shared" si="0"/>
        <v>RMZ</v>
      </c>
      <c r="K6" s="71">
        <v>3543</v>
      </c>
      <c r="L6" s="71">
        <v>5222</v>
      </c>
      <c r="M6" s="71"/>
      <c r="N6" s="71"/>
      <c r="O6" s="71" t="s">
        <v>123</v>
      </c>
      <c r="P6" s="91" t="s">
        <v>122</v>
      </c>
      <c r="Q6" s="71">
        <v>2000220531</v>
      </c>
    </row>
    <row r="7" spans="1:17" s="1" customFormat="1" ht="41.4" x14ac:dyDescent="0.25">
      <c r="A7" s="12" t="s">
        <v>97</v>
      </c>
      <c r="B7" s="12">
        <v>4</v>
      </c>
      <c r="C7" s="43" t="s">
        <v>98</v>
      </c>
      <c r="D7" s="49" t="s">
        <v>90</v>
      </c>
      <c r="E7" s="29" t="s">
        <v>37</v>
      </c>
      <c r="F7" s="30">
        <v>27000</v>
      </c>
      <c r="G7" s="50">
        <v>25000</v>
      </c>
      <c r="H7" s="76">
        <f ca="1">#REF!*$H$4</f>
        <v>23200</v>
      </c>
      <c r="I7" s="85" t="s">
        <v>91</v>
      </c>
      <c r="J7" s="90" t="str">
        <f t="shared" si="0"/>
        <v>RMZ</v>
      </c>
      <c r="K7" s="71">
        <v>3543</v>
      </c>
      <c r="L7" s="71">
        <v>5222</v>
      </c>
      <c r="M7" s="71"/>
      <c r="N7" s="71" t="s">
        <v>124</v>
      </c>
      <c r="O7" s="71" t="s">
        <v>127</v>
      </c>
      <c r="P7" s="91" t="s">
        <v>128</v>
      </c>
      <c r="Q7" s="71">
        <v>2000220532</v>
      </c>
    </row>
    <row r="8" spans="1:17" s="1" customFormat="1" ht="41.4" x14ac:dyDescent="0.25">
      <c r="A8" s="12" t="s">
        <v>99</v>
      </c>
      <c r="B8" s="12">
        <v>5</v>
      </c>
      <c r="C8" s="43" t="s">
        <v>75</v>
      </c>
      <c r="D8" s="49" t="s">
        <v>100</v>
      </c>
      <c r="E8" s="29" t="s">
        <v>37</v>
      </c>
      <c r="F8" s="30">
        <v>12000</v>
      </c>
      <c r="G8" s="50">
        <v>6000</v>
      </c>
      <c r="H8" s="76">
        <f ca="1">#REF!*$H$4</f>
        <v>5400</v>
      </c>
      <c r="I8" s="85" t="s">
        <v>101</v>
      </c>
      <c r="J8" s="90" t="str">
        <f t="shared" si="0"/>
        <v>RMZ</v>
      </c>
      <c r="K8" s="71">
        <v>3543</v>
      </c>
      <c r="L8" s="71">
        <v>5222</v>
      </c>
      <c r="M8" s="71"/>
      <c r="N8" s="71"/>
      <c r="O8" s="71" t="s">
        <v>129</v>
      </c>
      <c r="P8" s="91" t="s">
        <v>130</v>
      </c>
      <c r="Q8" s="71">
        <v>2000220533</v>
      </c>
    </row>
    <row r="9" spans="1:17" s="1" customFormat="1" ht="41.4" x14ac:dyDescent="0.25">
      <c r="A9" s="12" t="s">
        <v>102</v>
      </c>
      <c r="B9" s="12">
        <v>6</v>
      </c>
      <c r="C9" s="43" t="s">
        <v>112</v>
      </c>
      <c r="D9" s="49" t="s">
        <v>103</v>
      </c>
      <c r="E9" s="29" t="s">
        <v>37</v>
      </c>
      <c r="F9" s="30">
        <v>46000</v>
      </c>
      <c r="G9" s="50">
        <v>36000</v>
      </c>
      <c r="H9" s="76">
        <f ca="1">#REF!*$H$4</f>
        <v>10400</v>
      </c>
      <c r="I9" s="85" t="s">
        <v>104</v>
      </c>
      <c r="J9" s="90" t="str">
        <f t="shared" si="0"/>
        <v>RMZ</v>
      </c>
      <c r="K9" s="71">
        <v>3543</v>
      </c>
      <c r="L9" s="71">
        <v>5222</v>
      </c>
      <c r="M9" s="71"/>
      <c r="N9" s="71" t="s">
        <v>131</v>
      </c>
      <c r="O9" s="71" t="s">
        <v>132</v>
      </c>
      <c r="P9" s="91" t="s">
        <v>134</v>
      </c>
      <c r="Q9" s="71">
        <v>2000220534</v>
      </c>
    </row>
    <row r="10" spans="1:17" s="18" customFormat="1" ht="41.4" x14ac:dyDescent="0.3">
      <c r="A10" s="12" t="s">
        <v>8</v>
      </c>
      <c r="B10" s="12">
        <v>1</v>
      </c>
      <c r="C10" s="13" t="s">
        <v>9</v>
      </c>
      <c r="D10" s="14" t="s">
        <v>10</v>
      </c>
      <c r="E10" s="15" t="s">
        <v>11</v>
      </c>
      <c r="F10" s="16">
        <v>196650</v>
      </c>
      <c r="G10" s="17">
        <v>10000</v>
      </c>
      <c r="H10" s="66">
        <v>5100</v>
      </c>
      <c r="I10" s="86" t="s">
        <v>12</v>
      </c>
      <c r="J10" s="92" t="str">
        <f t="shared" si="0"/>
        <v>RMZ</v>
      </c>
      <c r="K10" s="93">
        <v>3543</v>
      </c>
      <c r="L10" s="93">
        <v>5222</v>
      </c>
      <c r="M10" s="93"/>
      <c r="N10" s="93"/>
      <c r="O10" s="93" t="s">
        <v>135</v>
      </c>
      <c r="P10" s="91" t="s">
        <v>136</v>
      </c>
      <c r="Q10" s="94">
        <v>2000220535</v>
      </c>
    </row>
    <row r="11" spans="1:17" s="1" customFormat="1" ht="41.4" x14ac:dyDescent="0.3">
      <c r="A11" s="12" t="s">
        <v>13</v>
      </c>
      <c r="B11" s="12">
        <v>2</v>
      </c>
      <c r="C11" s="13" t="s">
        <v>9</v>
      </c>
      <c r="D11" s="14" t="s">
        <v>10</v>
      </c>
      <c r="E11" s="15" t="s">
        <v>14</v>
      </c>
      <c r="F11" s="16">
        <v>196650</v>
      </c>
      <c r="G11" s="17">
        <v>10000</v>
      </c>
      <c r="H11" s="66">
        <v>5100</v>
      </c>
      <c r="I11" s="87" t="s">
        <v>12</v>
      </c>
      <c r="J11" s="92" t="str">
        <f t="shared" si="0"/>
        <v>RMZ</v>
      </c>
      <c r="K11" s="93">
        <v>3543</v>
      </c>
      <c r="L11" s="93">
        <v>5222</v>
      </c>
      <c r="M11" s="71"/>
      <c r="N11" s="71"/>
      <c r="O11" s="93" t="s">
        <v>135</v>
      </c>
      <c r="P11" s="91" t="s">
        <v>136</v>
      </c>
      <c r="Q11" s="95">
        <v>2000220536</v>
      </c>
    </row>
    <row r="12" spans="1:17" s="1" customFormat="1" ht="41.4" x14ac:dyDescent="0.3">
      <c r="A12" s="12" t="s">
        <v>15</v>
      </c>
      <c r="B12" s="12">
        <v>3</v>
      </c>
      <c r="C12" s="13" t="s">
        <v>9</v>
      </c>
      <c r="D12" s="14" t="s">
        <v>16</v>
      </c>
      <c r="E12" s="15" t="s">
        <v>14</v>
      </c>
      <c r="F12" s="16">
        <v>208900</v>
      </c>
      <c r="G12" s="17">
        <v>10000</v>
      </c>
      <c r="H12" s="66">
        <v>1800</v>
      </c>
      <c r="I12" s="86" t="s">
        <v>12</v>
      </c>
      <c r="J12" s="92" t="str">
        <f t="shared" si="0"/>
        <v>RMZ</v>
      </c>
      <c r="K12" s="93">
        <v>3543</v>
      </c>
      <c r="L12" s="93">
        <v>5222</v>
      </c>
      <c r="M12" s="71"/>
      <c r="N12" s="71"/>
      <c r="O12" s="93" t="s">
        <v>135</v>
      </c>
      <c r="P12" s="91" t="s">
        <v>136</v>
      </c>
      <c r="Q12" s="95">
        <v>2000220537</v>
      </c>
    </row>
    <row r="13" spans="1:17" s="1" customFormat="1" ht="41.4" x14ac:dyDescent="0.3">
      <c r="A13" s="12" t="s">
        <v>17</v>
      </c>
      <c r="B13" s="12">
        <v>4</v>
      </c>
      <c r="C13" s="13" t="s">
        <v>18</v>
      </c>
      <c r="D13" s="14" t="s">
        <v>19</v>
      </c>
      <c r="E13" s="15" t="s">
        <v>20</v>
      </c>
      <c r="F13" s="16">
        <v>92800</v>
      </c>
      <c r="G13" s="17">
        <v>27000</v>
      </c>
      <c r="H13" s="66">
        <v>9000</v>
      </c>
      <c r="I13" s="88" t="s">
        <v>12</v>
      </c>
      <c r="J13" s="92" t="str">
        <f t="shared" si="0"/>
        <v>RMZ</v>
      </c>
      <c r="K13" s="93">
        <v>3543</v>
      </c>
      <c r="L13" s="93">
        <v>5222</v>
      </c>
      <c r="M13" s="71"/>
      <c r="N13" s="96" t="s">
        <v>124</v>
      </c>
      <c r="O13" s="93" t="s">
        <v>127</v>
      </c>
      <c r="P13" s="91" t="s">
        <v>137</v>
      </c>
      <c r="Q13" s="95">
        <v>2000220538</v>
      </c>
    </row>
    <row r="14" spans="1:17" s="1" customFormat="1" ht="41.4" x14ac:dyDescent="0.3">
      <c r="A14" s="12" t="s">
        <v>21</v>
      </c>
      <c r="B14" s="12">
        <v>5</v>
      </c>
      <c r="C14" s="13" t="s">
        <v>22</v>
      </c>
      <c r="D14" s="14" t="s">
        <v>23</v>
      </c>
      <c r="E14" s="15" t="s">
        <v>11</v>
      </c>
      <c r="F14" s="16">
        <v>270900</v>
      </c>
      <c r="G14" s="17">
        <v>15000</v>
      </c>
      <c r="H14" s="66">
        <v>13800</v>
      </c>
      <c r="I14" s="88" t="s">
        <v>12</v>
      </c>
      <c r="J14" s="92" t="str">
        <f t="shared" si="0"/>
        <v>RMZ</v>
      </c>
      <c r="K14" s="93">
        <v>3543</v>
      </c>
      <c r="L14" s="93">
        <v>5222</v>
      </c>
      <c r="M14" s="71"/>
      <c r="N14" s="71"/>
      <c r="O14" s="93" t="s">
        <v>123</v>
      </c>
      <c r="P14" s="91" t="s">
        <v>122</v>
      </c>
      <c r="Q14" s="95">
        <v>2000220539</v>
      </c>
    </row>
    <row r="15" spans="1:17" s="1" customFormat="1" ht="41.4" x14ac:dyDescent="0.3">
      <c r="A15" s="12" t="s">
        <v>24</v>
      </c>
      <c r="B15" s="12">
        <v>6</v>
      </c>
      <c r="C15" s="13" t="s">
        <v>22</v>
      </c>
      <c r="D15" s="14" t="s">
        <v>25</v>
      </c>
      <c r="E15" s="15" t="s">
        <v>14</v>
      </c>
      <c r="F15" s="16">
        <v>176000</v>
      </c>
      <c r="G15" s="17">
        <v>7000</v>
      </c>
      <c r="H15" s="66">
        <v>6900</v>
      </c>
      <c r="I15" s="88" t="s">
        <v>12</v>
      </c>
      <c r="J15" s="92" t="str">
        <f t="shared" si="0"/>
        <v>RMZ</v>
      </c>
      <c r="K15" s="93">
        <v>3543</v>
      </c>
      <c r="L15" s="93">
        <v>5222</v>
      </c>
      <c r="M15" s="71"/>
      <c r="N15" s="71"/>
      <c r="O15" s="93" t="s">
        <v>123</v>
      </c>
      <c r="P15" s="91" t="s">
        <v>122</v>
      </c>
      <c r="Q15" s="95">
        <v>2000220540</v>
      </c>
    </row>
    <row r="16" spans="1:17" s="1" customFormat="1" ht="41.4" x14ac:dyDescent="0.3">
      <c r="A16" s="12" t="s">
        <v>26</v>
      </c>
      <c r="B16" s="12">
        <v>7</v>
      </c>
      <c r="C16" s="13" t="s">
        <v>22</v>
      </c>
      <c r="D16" s="14" t="s">
        <v>27</v>
      </c>
      <c r="E16" s="15" t="s">
        <v>28</v>
      </c>
      <c r="F16" s="16">
        <v>392085</v>
      </c>
      <c r="G16" s="17">
        <v>14400</v>
      </c>
      <c r="H16" s="66">
        <v>13500</v>
      </c>
      <c r="I16" s="89" t="s">
        <v>12</v>
      </c>
      <c r="J16" s="92" t="str">
        <f t="shared" si="0"/>
        <v>RMZ</v>
      </c>
      <c r="K16" s="93">
        <v>3543</v>
      </c>
      <c r="L16" s="93">
        <v>5222</v>
      </c>
      <c r="M16" s="71"/>
      <c r="N16" s="71"/>
      <c r="O16" s="93" t="s">
        <v>123</v>
      </c>
      <c r="P16" s="91" t="s">
        <v>122</v>
      </c>
      <c r="Q16" s="95">
        <v>2000220541</v>
      </c>
    </row>
    <row r="17" spans="1:18" s="1" customFormat="1" ht="41.4" x14ac:dyDescent="0.3">
      <c r="A17" s="12" t="s">
        <v>29</v>
      </c>
      <c r="B17" s="12">
        <v>8</v>
      </c>
      <c r="C17" s="13" t="s">
        <v>22</v>
      </c>
      <c r="D17" s="14" t="s">
        <v>117</v>
      </c>
      <c r="E17" s="15" t="s">
        <v>30</v>
      </c>
      <c r="F17" s="16">
        <v>392085</v>
      </c>
      <c r="G17" s="17">
        <v>14400</v>
      </c>
      <c r="H17" s="66">
        <v>13500</v>
      </c>
      <c r="I17" s="89" t="s">
        <v>12</v>
      </c>
      <c r="J17" s="92" t="str">
        <f t="shared" si="0"/>
        <v>RMZ</v>
      </c>
      <c r="K17" s="93">
        <v>3543</v>
      </c>
      <c r="L17" s="93">
        <v>5222</v>
      </c>
      <c r="M17" s="71"/>
      <c r="N17" s="71"/>
      <c r="O17" s="93" t="s">
        <v>123</v>
      </c>
      <c r="P17" s="91" t="s">
        <v>122</v>
      </c>
      <c r="Q17" s="95">
        <v>2000220542</v>
      </c>
    </row>
    <row r="18" spans="1:18" s="1" customFormat="1" ht="41.4" x14ac:dyDescent="0.3">
      <c r="A18" s="12" t="s">
        <v>31</v>
      </c>
      <c r="B18" s="12">
        <v>9</v>
      </c>
      <c r="C18" s="13" t="s">
        <v>22</v>
      </c>
      <c r="D18" s="14" t="s">
        <v>32</v>
      </c>
      <c r="E18" s="15" t="s">
        <v>14</v>
      </c>
      <c r="F18" s="16">
        <v>191825</v>
      </c>
      <c r="G18" s="17">
        <v>9000</v>
      </c>
      <c r="H18" s="66">
        <v>8400</v>
      </c>
      <c r="I18" s="104" t="s">
        <v>12</v>
      </c>
      <c r="J18" s="105" t="str">
        <f t="shared" si="0"/>
        <v>RMZ</v>
      </c>
      <c r="K18" s="93">
        <v>3543</v>
      </c>
      <c r="L18" s="93">
        <v>5222</v>
      </c>
      <c r="M18" s="71"/>
      <c r="N18" s="71"/>
      <c r="O18" s="93" t="s">
        <v>123</v>
      </c>
      <c r="P18" s="91" t="s">
        <v>122</v>
      </c>
      <c r="Q18" s="95">
        <v>2000220543</v>
      </c>
    </row>
    <row r="19" spans="1:18" ht="27.6" x14ac:dyDescent="0.25">
      <c r="B19" s="12">
        <f t="shared" ref="B19:B21" si="1">ROW()-5</f>
        <v>14</v>
      </c>
      <c r="C19" s="13" t="s">
        <v>35</v>
      </c>
      <c r="D19" s="14" t="s">
        <v>36</v>
      </c>
      <c r="E19" s="29" t="s">
        <v>37</v>
      </c>
      <c r="F19" s="31">
        <v>10000</v>
      </c>
      <c r="G19" s="32">
        <v>5000</v>
      </c>
      <c r="H19" s="64">
        <v>5000</v>
      </c>
      <c r="I19" s="97"/>
      <c r="J19" s="90" t="str">
        <f>IF(F19&gt;50000,"ZMZ","RMZ")</f>
        <v>RMZ</v>
      </c>
      <c r="K19" s="71">
        <v>3599</v>
      </c>
      <c r="L19" s="71">
        <v>5493</v>
      </c>
      <c r="M19" s="71"/>
      <c r="N19" s="97"/>
      <c r="O19" s="71" t="s">
        <v>138</v>
      </c>
      <c r="P19" s="91" t="s">
        <v>139</v>
      </c>
      <c r="Q19" s="71">
        <v>2000220544</v>
      </c>
    </row>
    <row r="20" spans="1:18" ht="27.6" x14ac:dyDescent="0.25">
      <c r="B20" s="12">
        <v>2</v>
      </c>
      <c r="C20" s="13" t="s">
        <v>38</v>
      </c>
      <c r="D20" s="14" t="s">
        <v>39</v>
      </c>
      <c r="E20" s="29" t="s">
        <v>37</v>
      </c>
      <c r="F20" s="31">
        <v>7500</v>
      </c>
      <c r="G20" s="32">
        <v>5000</v>
      </c>
      <c r="H20" s="64">
        <v>5000</v>
      </c>
      <c r="I20" s="97"/>
      <c r="J20" s="90" t="str">
        <f>IF(F20&gt;50000,"ZMZ","RMZ")</f>
        <v>RMZ</v>
      </c>
      <c r="K20" s="71">
        <v>3599</v>
      </c>
      <c r="L20" s="71">
        <v>5493</v>
      </c>
      <c r="M20" s="71"/>
      <c r="N20" s="97"/>
      <c r="O20" s="71" t="s">
        <v>140</v>
      </c>
      <c r="P20" s="91" t="s">
        <v>141</v>
      </c>
      <c r="Q20" s="71">
        <v>2000220545</v>
      </c>
    </row>
    <row r="21" spans="1:18" ht="27.6" x14ac:dyDescent="0.25">
      <c r="B21" s="12">
        <f t="shared" si="1"/>
        <v>16</v>
      </c>
      <c r="C21" s="13" t="s">
        <v>40</v>
      </c>
      <c r="D21" s="14" t="s">
        <v>41</v>
      </c>
      <c r="E21" s="29" t="s">
        <v>37</v>
      </c>
      <c r="F21" s="31">
        <v>10000</v>
      </c>
      <c r="G21" s="32">
        <v>5000</v>
      </c>
      <c r="H21" s="64">
        <v>5000</v>
      </c>
      <c r="I21" s="97"/>
      <c r="J21" s="90" t="str">
        <f>IF(F21&gt;50000,"ZMZ","RMZ")</f>
        <v>RMZ</v>
      </c>
      <c r="K21" s="71">
        <v>3599</v>
      </c>
      <c r="L21" s="71">
        <v>5493</v>
      </c>
      <c r="M21" s="71"/>
      <c r="N21" s="97"/>
      <c r="O21" s="71" t="s">
        <v>142</v>
      </c>
      <c r="P21" s="91" t="s">
        <v>143</v>
      </c>
      <c r="Q21" s="71">
        <v>2000220546</v>
      </c>
    </row>
    <row r="22" spans="1:18" ht="55.2" hidden="1" x14ac:dyDescent="0.25">
      <c r="B22" s="12">
        <v>1</v>
      </c>
      <c r="C22" s="13" t="s">
        <v>44</v>
      </c>
      <c r="D22" s="14" t="s">
        <v>45</v>
      </c>
      <c r="E22" s="29" t="s">
        <v>46</v>
      </c>
      <c r="F22" s="30">
        <v>159530</v>
      </c>
      <c r="G22" s="32">
        <v>123000</v>
      </c>
      <c r="H22" s="64">
        <v>32000</v>
      </c>
      <c r="J22" s="73" t="str">
        <f t="shared" ref="J22:J39" si="2">IF(G22&gt;50000,"ZMZ","RMZ")</f>
        <v>ZMZ</v>
      </c>
      <c r="K22" s="93">
        <v>3544</v>
      </c>
      <c r="L22" s="93">
        <v>5213</v>
      </c>
      <c r="M22" s="93"/>
      <c r="N22" s="93" t="s">
        <v>145</v>
      </c>
      <c r="O22" s="93" t="s">
        <v>147</v>
      </c>
      <c r="P22" s="91" t="s">
        <v>146</v>
      </c>
      <c r="Q22" s="93"/>
      <c r="R22" s="18"/>
    </row>
    <row r="23" spans="1:18" ht="55.2" hidden="1" x14ac:dyDescent="0.25">
      <c r="B23" s="12">
        <v>2</v>
      </c>
      <c r="C23" s="13" t="s">
        <v>44</v>
      </c>
      <c r="D23" s="14" t="s">
        <v>47</v>
      </c>
      <c r="E23" s="29" t="s">
        <v>46</v>
      </c>
      <c r="F23" s="30">
        <v>99150</v>
      </c>
      <c r="G23" s="41">
        <v>80500</v>
      </c>
      <c r="H23" s="64">
        <v>12800</v>
      </c>
      <c r="J23" s="73" t="str">
        <f t="shared" si="2"/>
        <v>ZMZ</v>
      </c>
      <c r="K23" s="93">
        <v>3544</v>
      </c>
      <c r="L23" s="93">
        <v>5213</v>
      </c>
      <c r="M23" s="93"/>
      <c r="N23" s="93" t="s">
        <v>145</v>
      </c>
      <c r="O23" s="93" t="s">
        <v>147</v>
      </c>
      <c r="P23" s="91" t="s">
        <v>146</v>
      </c>
      <c r="Q23" s="93"/>
      <c r="R23" s="18"/>
    </row>
    <row r="24" spans="1:18" ht="69" x14ac:dyDescent="0.25">
      <c r="B24" s="12">
        <v>3</v>
      </c>
      <c r="C24" s="13" t="s">
        <v>48</v>
      </c>
      <c r="D24" s="14" t="s">
        <v>49</v>
      </c>
      <c r="E24" s="29" t="s">
        <v>37</v>
      </c>
      <c r="F24" s="30">
        <v>20000</v>
      </c>
      <c r="G24" s="32">
        <v>15000</v>
      </c>
      <c r="H24" s="64">
        <v>3200</v>
      </c>
      <c r="I24" s="97"/>
      <c r="J24" s="92" t="str">
        <f>IF(G24&gt;50000,"ZMZ","RMZ")</f>
        <v>RMZ</v>
      </c>
      <c r="K24" s="93">
        <v>3544</v>
      </c>
      <c r="L24" s="71">
        <v>5222</v>
      </c>
      <c r="M24" s="71"/>
      <c r="N24" s="71"/>
      <c r="O24" s="71" t="s">
        <v>148</v>
      </c>
      <c r="P24" s="91" t="s">
        <v>149</v>
      </c>
      <c r="Q24" s="71">
        <v>2000220515</v>
      </c>
      <c r="R24" s="1"/>
    </row>
    <row r="25" spans="1:18" ht="69" x14ac:dyDescent="0.25">
      <c r="B25" s="12">
        <v>4</v>
      </c>
      <c r="C25" s="13" t="s">
        <v>50</v>
      </c>
      <c r="D25" s="14" t="s">
        <v>51</v>
      </c>
      <c r="E25" s="29" t="s">
        <v>52</v>
      </c>
      <c r="F25" s="30">
        <v>17000</v>
      </c>
      <c r="G25" s="32">
        <v>15000</v>
      </c>
      <c r="H25" s="64">
        <v>3200</v>
      </c>
      <c r="I25" s="97"/>
      <c r="J25" s="92" t="str">
        <f t="shared" si="2"/>
        <v>RMZ</v>
      </c>
      <c r="K25" s="71">
        <v>3122</v>
      </c>
      <c r="L25" s="71">
        <v>5339</v>
      </c>
      <c r="M25" s="71"/>
      <c r="N25" s="71" t="s">
        <v>150</v>
      </c>
      <c r="O25" s="71" t="s">
        <v>151</v>
      </c>
      <c r="P25" s="91" t="s">
        <v>152</v>
      </c>
      <c r="Q25" s="98">
        <v>2000220516</v>
      </c>
      <c r="R25" s="1" t="s">
        <v>174</v>
      </c>
    </row>
    <row r="26" spans="1:18" ht="82.8" x14ac:dyDescent="0.25">
      <c r="B26" s="12">
        <v>5</v>
      </c>
      <c r="C26" s="14" t="s">
        <v>53</v>
      </c>
      <c r="D26" s="14" t="s">
        <v>54</v>
      </c>
      <c r="E26" s="29" t="s">
        <v>55</v>
      </c>
      <c r="F26" s="30">
        <v>16200</v>
      </c>
      <c r="G26" s="42">
        <v>12600</v>
      </c>
      <c r="H26" s="82">
        <v>8000</v>
      </c>
      <c r="I26" s="97"/>
      <c r="J26" s="92" t="str">
        <f t="shared" si="2"/>
        <v>RMZ</v>
      </c>
      <c r="K26" s="93">
        <v>3544</v>
      </c>
      <c r="L26" s="71">
        <v>5222</v>
      </c>
      <c r="M26" s="71"/>
      <c r="N26" s="71"/>
      <c r="O26" s="71" t="s">
        <v>153</v>
      </c>
      <c r="P26" s="91" t="s">
        <v>154</v>
      </c>
      <c r="Q26" s="71">
        <v>2000220517</v>
      </c>
      <c r="R26" s="1"/>
    </row>
    <row r="27" spans="1:18" ht="82.8" x14ac:dyDescent="0.25">
      <c r="B27" s="12">
        <v>6</v>
      </c>
      <c r="C27" s="14" t="s">
        <v>53</v>
      </c>
      <c r="D27" s="14" t="s">
        <v>56</v>
      </c>
      <c r="E27" s="29" t="s">
        <v>55</v>
      </c>
      <c r="F27" s="30">
        <v>19200</v>
      </c>
      <c r="G27" s="42">
        <v>15600</v>
      </c>
      <c r="H27" s="82">
        <v>8000</v>
      </c>
      <c r="I27" s="97"/>
      <c r="J27" s="92" t="str">
        <f t="shared" si="2"/>
        <v>RMZ</v>
      </c>
      <c r="K27" s="93">
        <v>3544</v>
      </c>
      <c r="L27" s="71">
        <v>5222</v>
      </c>
      <c r="M27" s="71"/>
      <c r="N27" s="71"/>
      <c r="O27" s="71" t="s">
        <v>153</v>
      </c>
      <c r="P27" s="91" t="s">
        <v>154</v>
      </c>
      <c r="Q27" s="71">
        <v>2000220518</v>
      </c>
      <c r="R27" s="1"/>
    </row>
    <row r="28" spans="1:18" ht="55.2" x14ac:dyDescent="0.25">
      <c r="B28" s="12">
        <v>7</v>
      </c>
      <c r="C28" s="13" t="s">
        <v>57</v>
      </c>
      <c r="D28" s="14" t="s">
        <v>58</v>
      </c>
      <c r="E28" s="29" t="s">
        <v>37</v>
      </c>
      <c r="F28" s="30">
        <v>228000</v>
      </c>
      <c r="G28" s="32">
        <v>50000</v>
      </c>
      <c r="H28" s="64">
        <v>16000</v>
      </c>
      <c r="I28" s="97"/>
      <c r="J28" s="92" t="str">
        <f t="shared" si="2"/>
        <v>RMZ</v>
      </c>
      <c r="K28" s="71">
        <v>3549</v>
      </c>
      <c r="L28" s="71">
        <v>5222</v>
      </c>
      <c r="M28" s="71"/>
      <c r="N28" s="71" t="s">
        <v>144</v>
      </c>
      <c r="O28" s="71" t="s">
        <v>161</v>
      </c>
      <c r="P28" s="91" t="s">
        <v>160</v>
      </c>
      <c r="Q28" s="71">
        <v>2000220519</v>
      </c>
      <c r="R28" s="1"/>
    </row>
    <row r="29" spans="1:18" ht="82.8" x14ac:dyDescent="0.25">
      <c r="B29" s="12">
        <v>8</v>
      </c>
      <c r="C29" s="13" t="s">
        <v>57</v>
      </c>
      <c r="D29" s="14" t="s">
        <v>59</v>
      </c>
      <c r="E29" s="29" t="s">
        <v>37</v>
      </c>
      <c r="F29" s="30">
        <v>81698</v>
      </c>
      <c r="G29" s="32">
        <v>40000</v>
      </c>
      <c r="H29" s="64">
        <v>16000</v>
      </c>
      <c r="I29" s="97"/>
      <c r="J29" s="92" t="str">
        <f t="shared" si="2"/>
        <v>RMZ</v>
      </c>
      <c r="K29" s="71">
        <v>3549</v>
      </c>
      <c r="L29" s="71">
        <v>5222</v>
      </c>
      <c r="M29" s="71"/>
      <c r="N29" s="71" t="s">
        <v>144</v>
      </c>
      <c r="O29" s="71" t="s">
        <v>161</v>
      </c>
      <c r="P29" s="91" t="s">
        <v>160</v>
      </c>
      <c r="Q29" s="71">
        <v>2000220520</v>
      </c>
      <c r="R29" s="1"/>
    </row>
    <row r="30" spans="1:18" ht="69" x14ac:dyDescent="0.25">
      <c r="B30" s="12">
        <v>9</v>
      </c>
      <c r="C30" s="13" t="s">
        <v>57</v>
      </c>
      <c r="D30" s="14" t="s">
        <v>60</v>
      </c>
      <c r="E30" s="29" t="s">
        <v>37</v>
      </c>
      <c r="F30" s="30">
        <v>60763</v>
      </c>
      <c r="G30" s="32">
        <v>50000</v>
      </c>
      <c r="H30" s="64">
        <v>16000</v>
      </c>
      <c r="I30" s="97"/>
      <c r="J30" s="92" t="str">
        <f t="shared" si="2"/>
        <v>RMZ</v>
      </c>
      <c r="K30" s="71">
        <v>3549</v>
      </c>
      <c r="L30" s="71">
        <v>5222</v>
      </c>
      <c r="M30" s="71"/>
      <c r="N30" s="71" t="s">
        <v>144</v>
      </c>
      <c r="O30" s="71" t="s">
        <v>161</v>
      </c>
      <c r="P30" s="91" t="s">
        <v>160</v>
      </c>
      <c r="Q30" s="71">
        <v>2000220521</v>
      </c>
      <c r="R30" s="1"/>
    </row>
    <row r="31" spans="1:18" ht="41.4" x14ac:dyDescent="0.25">
      <c r="B31" s="12">
        <v>10</v>
      </c>
      <c r="C31" s="13" t="s">
        <v>57</v>
      </c>
      <c r="D31" s="14" t="s">
        <v>61</v>
      </c>
      <c r="E31" s="29" t="s">
        <v>37</v>
      </c>
      <c r="F31" s="30">
        <v>63138</v>
      </c>
      <c r="G31" s="32">
        <v>10000</v>
      </c>
      <c r="H31" s="64">
        <v>2000</v>
      </c>
      <c r="I31" s="97"/>
      <c r="J31" s="92" t="str">
        <f t="shared" si="2"/>
        <v>RMZ</v>
      </c>
      <c r="K31" s="71">
        <v>3549</v>
      </c>
      <c r="L31" s="71">
        <v>5222</v>
      </c>
      <c r="M31" s="71"/>
      <c r="N31" s="71" t="s">
        <v>144</v>
      </c>
      <c r="O31" s="71" t="s">
        <v>161</v>
      </c>
      <c r="P31" s="91" t="s">
        <v>160</v>
      </c>
      <c r="Q31" s="71">
        <v>2000220522</v>
      </c>
      <c r="R31" s="1"/>
    </row>
    <row r="32" spans="1:18" ht="82.8" x14ac:dyDescent="0.25">
      <c r="B32" s="12">
        <v>11</v>
      </c>
      <c r="C32" s="13" t="s">
        <v>57</v>
      </c>
      <c r="D32" s="14" t="s">
        <v>62</v>
      </c>
      <c r="E32" s="29" t="s">
        <v>63</v>
      </c>
      <c r="F32" s="30">
        <v>40000</v>
      </c>
      <c r="G32" s="32">
        <v>15000</v>
      </c>
      <c r="H32" s="64">
        <v>3000</v>
      </c>
      <c r="I32" s="97"/>
      <c r="J32" s="92" t="str">
        <f t="shared" si="2"/>
        <v>RMZ</v>
      </c>
      <c r="K32" s="71">
        <v>3549</v>
      </c>
      <c r="L32" s="71">
        <v>5222</v>
      </c>
      <c r="M32" s="71"/>
      <c r="N32" s="71" t="s">
        <v>144</v>
      </c>
      <c r="O32" s="71" t="s">
        <v>161</v>
      </c>
      <c r="P32" s="91" t="s">
        <v>160</v>
      </c>
      <c r="Q32" s="71">
        <v>2000220523</v>
      </c>
      <c r="R32" s="1"/>
    </row>
    <row r="33" spans="2:18" ht="82.8" x14ac:dyDescent="0.25">
      <c r="B33" s="12">
        <v>12</v>
      </c>
      <c r="C33" s="13" t="s">
        <v>57</v>
      </c>
      <c r="D33" s="14" t="s">
        <v>64</v>
      </c>
      <c r="E33" s="29" t="s">
        <v>63</v>
      </c>
      <c r="F33" s="30">
        <v>43880</v>
      </c>
      <c r="G33" s="32">
        <v>20000</v>
      </c>
      <c r="H33" s="64">
        <v>5000</v>
      </c>
      <c r="I33" s="97"/>
      <c r="J33" s="92" t="str">
        <f t="shared" si="2"/>
        <v>RMZ</v>
      </c>
      <c r="K33" s="71">
        <v>3549</v>
      </c>
      <c r="L33" s="71">
        <v>5222</v>
      </c>
      <c r="M33" s="71"/>
      <c r="N33" s="71" t="s">
        <v>144</v>
      </c>
      <c r="O33" s="71" t="s">
        <v>161</v>
      </c>
      <c r="P33" s="91" t="s">
        <v>160</v>
      </c>
      <c r="Q33" s="71">
        <v>2000220524</v>
      </c>
      <c r="R33" s="1"/>
    </row>
    <row r="34" spans="2:18" ht="69" hidden="1" x14ac:dyDescent="0.25">
      <c r="B34" s="77">
        <v>13</v>
      </c>
      <c r="C34" s="78" t="s">
        <v>65</v>
      </c>
      <c r="D34" s="79" t="s">
        <v>66</v>
      </c>
      <c r="E34" s="29" t="s">
        <v>37</v>
      </c>
      <c r="F34" s="30">
        <v>590000</v>
      </c>
      <c r="G34" s="32">
        <v>170000</v>
      </c>
      <c r="H34" s="83">
        <v>96000</v>
      </c>
      <c r="J34" s="80" t="str">
        <f t="shared" si="2"/>
        <v>ZMZ</v>
      </c>
      <c r="K34" s="99">
        <v>3545</v>
      </c>
      <c r="L34" s="100">
        <v>5221</v>
      </c>
      <c r="M34" s="99">
        <v>552610</v>
      </c>
      <c r="N34" s="98" t="s">
        <v>155</v>
      </c>
      <c r="O34" s="98" t="s">
        <v>156</v>
      </c>
      <c r="P34" s="101" t="s">
        <v>157</v>
      </c>
      <c r="Q34" s="99"/>
      <c r="R34" s="81"/>
    </row>
    <row r="35" spans="2:18" ht="27.6" hidden="1" x14ac:dyDescent="0.25">
      <c r="B35" s="12">
        <v>14</v>
      </c>
      <c r="C35" s="43" t="s">
        <v>67</v>
      </c>
      <c r="D35" s="14" t="s">
        <v>68</v>
      </c>
      <c r="E35" s="29" t="s">
        <v>37</v>
      </c>
      <c r="F35" s="30">
        <v>2724000</v>
      </c>
      <c r="G35" s="32">
        <v>150000</v>
      </c>
      <c r="H35" s="64">
        <v>16000</v>
      </c>
      <c r="J35" s="73" t="str">
        <f t="shared" si="2"/>
        <v>ZMZ</v>
      </c>
      <c r="K35" s="93">
        <v>3545</v>
      </c>
      <c r="L35" s="93">
        <v>5222</v>
      </c>
      <c r="M35" s="93"/>
      <c r="N35" s="71"/>
      <c r="O35" s="71" t="s">
        <v>158</v>
      </c>
      <c r="P35" s="91" t="s">
        <v>159</v>
      </c>
      <c r="Q35" s="93"/>
      <c r="R35" s="18"/>
    </row>
    <row r="36" spans="2:18" ht="41.4" hidden="1" x14ac:dyDescent="0.25">
      <c r="B36" s="77">
        <v>15</v>
      </c>
      <c r="C36" s="78" t="s">
        <v>69</v>
      </c>
      <c r="D36" s="79" t="s">
        <v>70</v>
      </c>
      <c r="E36" s="29" t="s">
        <v>37</v>
      </c>
      <c r="F36" s="30">
        <v>4409765</v>
      </c>
      <c r="G36" s="42">
        <v>440977</v>
      </c>
      <c r="H36" s="84">
        <v>80000</v>
      </c>
      <c r="J36" s="73" t="str">
        <f t="shared" si="2"/>
        <v>ZMZ</v>
      </c>
      <c r="K36" s="99">
        <v>3545</v>
      </c>
      <c r="L36" s="99">
        <v>5221</v>
      </c>
      <c r="M36" s="99"/>
      <c r="N36" s="100" t="s">
        <v>162</v>
      </c>
      <c r="O36" s="100" t="s">
        <v>163</v>
      </c>
      <c r="P36" s="101" t="s">
        <v>164</v>
      </c>
      <c r="Q36" s="99"/>
      <c r="R36" s="81"/>
    </row>
    <row r="37" spans="2:18" ht="124.2" hidden="1" x14ac:dyDescent="0.25">
      <c r="B37" s="12">
        <v>16</v>
      </c>
      <c r="C37" s="43" t="s">
        <v>71</v>
      </c>
      <c r="D37" s="13" t="s">
        <v>72</v>
      </c>
      <c r="E37" s="29" t="s">
        <v>37</v>
      </c>
      <c r="F37" s="30">
        <v>155904</v>
      </c>
      <c r="G37" s="32">
        <v>102904</v>
      </c>
      <c r="H37" s="64">
        <v>32000</v>
      </c>
      <c r="J37" s="73" t="str">
        <f t="shared" si="2"/>
        <v>ZMZ</v>
      </c>
      <c r="K37" s="71">
        <v>3599</v>
      </c>
      <c r="L37" s="71">
        <v>5222</v>
      </c>
      <c r="M37" s="71"/>
      <c r="N37" s="71"/>
      <c r="O37" s="102" t="s">
        <v>165</v>
      </c>
      <c r="P37" s="91" t="s">
        <v>166</v>
      </c>
      <c r="Q37" s="71"/>
      <c r="R37" s="1"/>
    </row>
    <row r="38" spans="2:18" ht="41.4" x14ac:dyDescent="0.25">
      <c r="B38" s="12">
        <v>17</v>
      </c>
      <c r="C38" s="13" t="s">
        <v>73</v>
      </c>
      <c r="D38" s="44" t="s">
        <v>74</v>
      </c>
      <c r="E38" s="29" t="s">
        <v>37</v>
      </c>
      <c r="F38" s="45">
        <v>81000</v>
      </c>
      <c r="G38" s="46">
        <v>30000</v>
      </c>
      <c r="H38" s="103">
        <v>6400</v>
      </c>
      <c r="I38" s="97"/>
      <c r="J38" s="92" t="str">
        <f t="shared" si="2"/>
        <v>RMZ</v>
      </c>
      <c r="K38" s="71">
        <v>3543</v>
      </c>
      <c r="L38" s="71">
        <v>5222</v>
      </c>
      <c r="M38" s="71"/>
      <c r="N38" s="71"/>
      <c r="O38" s="102" t="s">
        <v>135</v>
      </c>
      <c r="P38" s="91" t="s">
        <v>136</v>
      </c>
      <c r="Q38" s="71">
        <v>2000220525</v>
      </c>
      <c r="R38" s="1"/>
    </row>
    <row r="39" spans="2:18" ht="41.4" x14ac:dyDescent="0.25">
      <c r="B39" s="12">
        <v>18</v>
      </c>
      <c r="C39" s="13" t="s">
        <v>75</v>
      </c>
      <c r="D39" s="44" t="s">
        <v>76</v>
      </c>
      <c r="E39" s="29" t="s">
        <v>37</v>
      </c>
      <c r="F39" s="45">
        <v>10000</v>
      </c>
      <c r="G39" s="46">
        <v>6000</v>
      </c>
      <c r="H39" s="103">
        <v>3000</v>
      </c>
      <c r="I39" s="97"/>
      <c r="J39" s="92" t="str">
        <f t="shared" si="2"/>
        <v>RMZ</v>
      </c>
      <c r="K39" s="71">
        <v>3543</v>
      </c>
      <c r="L39" s="71">
        <v>5222</v>
      </c>
      <c r="M39" s="71"/>
      <c r="N39" s="71"/>
      <c r="O39" s="102" t="s">
        <v>167</v>
      </c>
      <c r="P39" s="91" t="s">
        <v>130</v>
      </c>
      <c r="Q39" s="71">
        <v>2000220526</v>
      </c>
      <c r="R39" s="1"/>
    </row>
    <row r="40" spans="2:18" ht="41.4" x14ac:dyDescent="0.25">
      <c r="B40" s="12">
        <v>19</v>
      </c>
      <c r="C40" s="13" t="s">
        <v>77</v>
      </c>
      <c r="D40" s="44" t="s">
        <v>78</v>
      </c>
      <c r="E40" s="29" t="s">
        <v>79</v>
      </c>
      <c r="F40" s="45">
        <v>160000</v>
      </c>
      <c r="G40" s="46">
        <v>5000</v>
      </c>
      <c r="H40" s="103">
        <v>3000</v>
      </c>
      <c r="I40" s="97"/>
      <c r="J40" s="92" t="s">
        <v>176</v>
      </c>
      <c r="K40" s="71">
        <v>3543</v>
      </c>
      <c r="L40" s="71">
        <v>5222</v>
      </c>
      <c r="M40" s="71"/>
      <c r="N40" s="71" t="s">
        <v>168</v>
      </c>
      <c r="O40" s="102" t="s">
        <v>169</v>
      </c>
      <c r="P40" s="91" t="s">
        <v>170</v>
      </c>
      <c r="Q40" s="71">
        <v>2000220527</v>
      </c>
      <c r="R40" s="1"/>
    </row>
    <row r="41" spans="2:18" ht="55.2" x14ac:dyDescent="0.25">
      <c r="B41" s="12">
        <v>20</v>
      </c>
      <c r="C41" s="13" t="s">
        <v>50</v>
      </c>
      <c r="D41" s="44" t="s">
        <v>80</v>
      </c>
      <c r="E41" s="29" t="s">
        <v>81</v>
      </c>
      <c r="F41" s="45">
        <v>12000</v>
      </c>
      <c r="G41" s="46">
        <v>10000</v>
      </c>
      <c r="H41" s="103">
        <v>5000</v>
      </c>
      <c r="I41" s="97"/>
      <c r="J41" s="92" t="s">
        <v>176</v>
      </c>
      <c r="K41" s="71">
        <v>3122</v>
      </c>
      <c r="L41" s="71">
        <v>5339</v>
      </c>
      <c r="M41" s="71"/>
      <c r="N41" s="71" t="s">
        <v>150</v>
      </c>
      <c r="O41" s="102" t="s">
        <v>171</v>
      </c>
      <c r="P41" s="91" t="s">
        <v>172</v>
      </c>
      <c r="Q41" s="71">
        <v>2000220528</v>
      </c>
      <c r="R41" s="1"/>
    </row>
  </sheetData>
  <autoFilter ref="A2:Q41">
    <filterColumn colId="9">
      <filters>
        <filter val="RMZ"/>
      </filters>
    </filterColumn>
  </autoFilter>
  <mergeCells count="17">
    <mergeCell ref="A2:A3"/>
    <mergeCell ref="H2:H3"/>
    <mergeCell ref="I2:I3"/>
    <mergeCell ref="K2:K3"/>
    <mergeCell ref="L2:L3"/>
    <mergeCell ref="B2:B3"/>
    <mergeCell ref="C2:C3"/>
    <mergeCell ref="D2:D3"/>
    <mergeCell ref="E2:E3"/>
    <mergeCell ref="F2:F3"/>
    <mergeCell ref="G2:G3"/>
    <mergeCell ref="N2:N3"/>
    <mergeCell ref="O2:O3"/>
    <mergeCell ref="P2:P3"/>
    <mergeCell ref="Q2:Q3"/>
    <mergeCell ref="J2:J3"/>
    <mergeCell ref="M2:M3"/>
  </mergeCells>
  <hyperlinks>
    <hyperlink ref="P4" r:id="rId1"/>
    <hyperlink ref="P5" r:id="rId2"/>
    <hyperlink ref="P6" r:id="rId3"/>
    <hyperlink ref="P7" r:id="rId4"/>
    <hyperlink ref="P8" r:id="rId5"/>
    <hyperlink ref="P9" r:id="rId6"/>
    <hyperlink ref="P10" r:id="rId7"/>
    <hyperlink ref="P11" r:id="rId8"/>
    <hyperlink ref="P12" r:id="rId9"/>
    <hyperlink ref="P13" r:id="rId10"/>
    <hyperlink ref="P14" r:id="rId11"/>
    <hyperlink ref="P15" r:id="rId12"/>
    <hyperlink ref="P16" r:id="rId13"/>
    <hyperlink ref="P17" r:id="rId14"/>
    <hyperlink ref="P18" r:id="rId15"/>
    <hyperlink ref="P19" r:id="rId16"/>
    <hyperlink ref="P20" r:id="rId17"/>
    <hyperlink ref="P21" r:id="rId18"/>
    <hyperlink ref="P22" r:id="rId19"/>
    <hyperlink ref="P23" r:id="rId20"/>
    <hyperlink ref="P24" r:id="rId21"/>
    <hyperlink ref="P25" r:id="rId22"/>
    <hyperlink ref="P26" r:id="rId23"/>
    <hyperlink ref="P27" r:id="rId24"/>
    <hyperlink ref="P34" r:id="rId25"/>
    <hyperlink ref="P35" r:id="rId26"/>
    <hyperlink ref="P28" r:id="rId27"/>
    <hyperlink ref="P29" r:id="rId28"/>
    <hyperlink ref="P30" r:id="rId29"/>
    <hyperlink ref="P31" r:id="rId30"/>
    <hyperlink ref="P32" r:id="rId31"/>
    <hyperlink ref="P33" r:id="rId32"/>
    <hyperlink ref="P36" r:id="rId33"/>
    <hyperlink ref="P37" r:id="rId34"/>
    <hyperlink ref="P38" r:id="rId35"/>
    <hyperlink ref="P39" r:id="rId36"/>
    <hyperlink ref="P40" r:id="rId37"/>
    <hyperlink ref="P41" r:id="rId38"/>
  </hyperlinks>
  <pageMargins left="0.70866141732283472" right="0.70866141732283472" top="0.78740157480314965" bottom="0.78740157480314965" header="0.31496062992125984" footer="0.31496062992125984"/>
  <pageSetup paperSize="8" scale="55" fitToHeight="2"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20" sqref="A20"/>
    </sheetView>
  </sheetViews>
  <sheetFormatPr defaultRowHeight="13.2" x14ac:dyDescent="0.25"/>
  <cols>
    <col min="1" max="1" width="26.33203125" bestFit="1" customWidth="1"/>
  </cols>
  <sheetData>
    <row r="2" spans="1:1" x14ac:dyDescent="0.25">
      <c r="A2" s="91" t="s">
        <v>119</v>
      </c>
    </row>
    <row r="3" spans="1:1" x14ac:dyDescent="0.25">
      <c r="A3" s="91" t="s">
        <v>121</v>
      </c>
    </row>
    <row r="4" spans="1:1" x14ac:dyDescent="0.25">
      <c r="A4" s="91" t="s">
        <v>122</v>
      </c>
    </row>
    <row r="5" spans="1:1" x14ac:dyDescent="0.25">
      <c r="A5" s="91" t="s">
        <v>128</v>
      </c>
    </row>
    <row r="6" spans="1:1" x14ac:dyDescent="0.25">
      <c r="A6" s="91" t="s">
        <v>130</v>
      </c>
    </row>
    <row r="7" spans="1:1" x14ac:dyDescent="0.25">
      <c r="A7" s="91" t="s">
        <v>134</v>
      </c>
    </row>
    <row r="8" spans="1:1" x14ac:dyDescent="0.25">
      <c r="A8" s="91" t="s">
        <v>136</v>
      </c>
    </row>
    <row r="9" spans="1:1" x14ac:dyDescent="0.25">
      <c r="A9" s="91" t="s">
        <v>128</v>
      </c>
    </row>
    <row r="10" spans="1:1" x14ac:dyDescent="0.25">
      <c r="A10" s="91" t="s">
        <v>139</v>
      </c>
    </row>
    <row r="11" spans="1:1" x14ac:dyDescent="0.25">
      <c r="A11" s="91" t="s">
        <v>141</v>
      </c>
    </row>
    <row r="12" spans="1:1" x14ac:dyDescent="0.25">
      <c r="A12" s="91" t="s">
        <v>143</v>
      </c>
    </row>
    <row r="13" spans="1:1" x14ac:dyDescent="0.25">
      <c r="A13" s="91" t="s">
        <v>149</v>
      </c>
    </row>
    <row r="14" spans="1:1" x14ac:dyDescent="0.25">
      <c r="A14" s="91" t="s">
        <v>152</v>
      </c>
    </row>
    <row r="15" spans="1:1" x14ac:dyDescent="0.25">
      <c r="A15" s="91" t="s">
        <v>154</v>
      </c>
    </row>
    <row r="16" spans="1:1" x14ac:dyDescent="0.25">
      <c r="A16" s="91" t="s">
        <v>160</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C1" zoomScale="93" zoomScaleNormal="93" workbookViewId="0">
      <pane xSplit="10" topLeftCell="S1" activePane="topRight" state="frozen"/>
      <selection activeCell="C1" sqref="C1"/>
      <selection pane="topRight" activeCell="O8" sqref="O8:P8"/>
    </sheetView>
  </sheetViews>
  <sheetFormatPr defaultColWidth="9.109375" defaultRowHeight="13.8" x14ac:dyDescent="0.25"/>
  <cols>
    <col min="1" max="1" width="9.109375" style="1"/>
    <col min="2" max="2" width="3.33203125" style="24" customWidth="1"/>
    <col min="3" max="3" width="44.109375" style="1" customWidth="1"/>
    <col min="4" max="4" width="45.44140625" style="25" customWidth="1"/>
    <col min="5" max="5" width="9.77734375" style="26" bestFit="1" customWidth="1"/>
    <col min="6" max="6" width="10.44140625" style="1" customWidth="1"/>
    <col min="7" max="7" width="13" style="27" customWidth="1"/>
    <col min="8" max="8" width="12.77734375" style="1" hidden="1" customWidth="1"/>
    <col min="9" max="9" width="17" style="1" hidden="1" customWidth="1"/>
    <col min="10" max="10" width="18.109375" style="1" hidden="1" customWidth="1"/>
    <col min="11" max="11" width="12" style="1" customWidth="1"/>
    <col min="12" max="12" width="10.44140625" style="1" customWidth="1"/>
    <col min="13" max="13" width="43.44140625" style="3" customWidth="1"/>
    <col min="14" max="17" width="9.109375" style="1"/>
    <col min="18" max="18" width="12.5546875" style="1" bestFit="1" customWidth="1"/>
    <col min="19" max="19" width="16.88671875" style="1" bestFit="1" customWidth="1"/>
    <col min="20" max="20" width="24.88671875" style="1" bestFit="1" customWidth="1"/>
    <col min="21" max="21" width="17.109375" style="1" bestFit="1" customWidth="1"/>
    <col min="22" max="16384" width="9.109375" style="1"/>
  </cols>
  <sheetData>
    <row r="1" spans="1:21" ht="10.5" customHeight="1" x14ac:dyDescent="0.25">
      <c r="D1" s="28"/>
      <c r="E1" s="2"/>
      <c r="F1" s="141"/>
      <c r="G1" s="141"/>
    </row>
    <row r="2" spans="1:21" ht="28.5" customHeight="1" x14ac:dyDescent="0.3">
      <c r="B2" s="142" t="s">
        <v>83</v>
      </c>
      <c r="C2" s="143"/>
      <c r="D2" s="143"/>
      <c r="E2" s="143"/>
      <c r="F2" s="143"/>
      <c r="G2" s="143"/>
      <c r="H2" s="143"/>
      <c r="I2" s="143"/>
      <c r="J2" s="143"/>
      <c r="K2" s="143"/>
      <c r="L2" s="143"/>
      <c r="M2" s="68" t="s">
        <v>84</v>
      </c>
    </row>
    <row r="3" spans="1:21" ht="17.399999999999999" x14ac:dyDescent="0.3">
      <c r="B3" s="63"/>
      <c r="C3" s="67"/>
      <c r="D3" s="67"/>
      <c r="E3" s="67"/>
      <c r="F3" s="67"/>
      <c r="G3" s="67"/>
      <c r="H3" s="67"/>
      <c r="I3" s="67"/>
      <c r="J3" s="67"/>
      <c r="K3" s="67"/>
      <c r="L3" s="67"/>
      <c r="M3" s="48"/>
    </row>
    <row r="4" spans="1:21" ht="17.55" customHeight="1" x14ac:dyDescent="0.25">
      <c r="B4" s="4"/>
      <c r="C4" s="5"/>
      <c r="D4" s="69"/>
      <c r="E4" s="62"/>
      <c r="F4" s="140" t="s">
        <v>111</v>
      </c>
      <c r="G4" s="140"/>
      <c r="H4" s="140"/>
      <c r="I4" s="140"/>
      <c r="J4" s="140"/>
      <c r="K4" s="140"/>
      <c r="L4" s="62">
        <v>200</v>
      </c>
      <c r="M4" s="62"/>
    </row>
    <row r="5" spans="1:21" ht="18" thickBot="1" x14ac:dyDescent="0.35">
      <c r="B5" s="4"/>
      <c r="C5" s="5"/>
      <c r="D5" s="69"/>
      <c r="E5" s="62"/>
      <c r="F5" s="5"/>
      <c r="G5" s="67"/>
      <c r="H5" s="67"/>
      <c r="I5" s="67"/>
      <c r="J5" s="67"/>
      <c r="K5" s="67"/>
    </row>
    <row r="6" spans="1:21" s="9" customFormat="1" ht="28.5" customHeight="1" x14ac:dyDescent="0.25">
      <c r="A6" s="70" t="s">
        <v>43</v>
      </c>
      <c r="B6" s="126" t="s">
        <v>0</v>
      </c>
      <c r="C6" s="126" t="s">
        <v>1</v>
      </c>
      <c r="D6" s="128" t="s">
        <v>85</v>
      </c>
      <c r="E6" s="130" t="s">
        <v>34</v>
      </c>
      <c r="F6" s="132" t="s">
        <v>2</v>
      </c>
      <c r="G6" s="132" t="s">
        <v>3</v>
      </c>
      <c r="H6" s="10"/>
      <c r="I6" s="10"/>
      <c r="J6" s="10"/>
      <c r="K6" s="132" t="s">
        <v>86</v>
      </c>
      <c r="L6" s="122" t="s">
        <v>4</v>
      </c>
      <c r="M6" s="135" t="s">
        <v>87</v>
      </c>
      <c r="O6" s="145" t="s">
        <v>115</v>
      </c>
      <c r="P6" s="145" t="s">
        <v>116</v>
      </c>
      <c r="Q6" s="145" t="s">
        <v>114</v>
      </c>
      <c r="R6" s="144" t="s">
        <v>125</v>
      </c>
      <c r="S6" s="144" t="s">
        <v>126</v>
      </c>
      <c r="T6" s="144" t="s">
        <v>133</v>
      </c>
      <c r="U6" s="144" t="s">
        <v>175</v>
      </c>
    </row>
    <row r="7" spans="1:21" ht="12.75" customHeight="1" x14ac:dyDescent="0.25">
      <c r="A7" s="71"/>
      <c r="B7" s="127"/>
      <c r="C7" s="127"/>
      <c r="D7" s="129"/>
      <c r="E7" s="131"/>
      <c r="F7" s="133"/>
      <c r="G7" s="134"/>
      <c r="H7" s="11" t="s">
        <v>5</v>
      </c>
      <c r="I7" s="11" t="s">
        <v>6</v>
      </c>
      <c r="J7" s="11" t="s">
        <v>7</v>
      </c>
      <c r="K7" s="134"/>
      <c r="L7" s="123"/>
      <c r="M7" s="136"/>
      <c r="O7" s="146"/>
      <c r="P7" s="146"/>
      <c r="Q7" s="146"/>
      <c r="R7" s="144"/>
      <c r="S7" s="144"/>
      <c r="T7" s="144"/>
      <c r="U7" s="144"/>
    </row>
    <row r="8" spans="1:21" ht="43.5" customHeight="1" x14ac:dyDescent="0.25">
      <c r="A8" s="12" t="s">
        <v>88</v>
      </c>
      <c r="B8" s="12">
        <v>1</v>
      </c>
      <c r="C8" s="43" t="s">
        <v>89</v>
      </c>
      <c r="D8" s="49" t="s">
        <v>90</v>
      </c>
      <c r="E8" s="29" t="s">
        <v>37</v>
      </c>
      <c r="F8" s="30">
        <v>40000</v>
      </c>
      <c r="G8" s="50">
        <v>10000</v>
      </c>
      <c r="H8" s="33"/>
      <c r="I8" s="34"/>
      <c r="J8" s="34"/>
      <c r="K8" s="34">
        <v>50</v>
      </c>
      <c r="L8" s="76">
        <f>K8*$L$4</f>
        <v>10000</v>
      </c>
      <c r="M8" s="47" t="s">
        <v>91</v>
      </c>
      <c r="N8" s="72" t="str">
        <f>IF(G8&gt;50000,"ZMZ","RMZ")</f>
        <v>RMZ</v>
      </c>
      <c r="O8" s="75">
        <v>3543</v>
      </c>
      <c r="P8" s="75">
        <v>5222</v>
      </c>
      <c r="S8" s="1" t="s">
        <v>118</v>
      </c>
      <c r="T8" s="74" t="s">
        <v>119</v>
      </c>
      <c r="U8" s="1">
        <v>2000220529</v>
      </c>
    </row>
    <row r="9" spans="1:21" ht="43.5" customHeight="1" x14ac:dyDescent="0.25">
      <c r="A9" s="12" t="s">
        <v>92</v>
      </c>
      <c r="B9" s="12">
        <v>2</v>
      </c>
      <c r="C9" s="43" t="s">
        <v>93</v>
      </c>
      <c r="D9" s="49" t="s">
        <v>94</v>
      </c>
      <c r="E9" s="29" t="s">
        <v>37</v>
      </c>
      <c r="F9" s="30">
        <v>18900</v>
      </c>
      <c r="G9" s="50">
        <v>7700</v>
      </c>
      <c r="H9" s="33"/>
      <c r="I9" s="34"/>
      <c r="J9" s="34"/>
      <c r="K9" s="34">
        <v>35</v>
      </c>
      <c r="L9" s="76">
        <f t="shared" ref="L9:L13" si="0">K9*$L$4</f>
        <v>7000</v>
      </c>
      <c r="M9" s="47" t="s">
        <v>95</v>
      </c>
      <c r="N9" s="72" t="str">
        <f t="shared" ref="N9:N14" si="1">IF(G9&gt;50000,"ZMZ","RMZ")</f>
        <v>RMZ</v>
      </c>
      <c r="O9" s="75">
        <v>3543</v>
      </c>
      <c r="P9" s="75">
        <v>5222</v>
      </c>
      <c r="S9" s="1" t="s">
        <v>120</v>
      </c>
      <c r="T9" s="74" t="s">
        <v>121</v>
      </c>
      <c r="U9" s="1">
        <v>2000220530</v>
      </c>
    </row>
    <row r="10" spans="1:21" ht="43.5" customHeight="1" x14ac:dyDescent="0.25">
      <c r="A10" s="12" t="s">
        <v>113</v>
      </c>
      <c r="B10" s="12">
        <v>3</v>
      </c>
      <c r="C10" s="43" t="s">
        <v>96</v>
      </c>
      <c r="D10" s="49" t="s">
        <v>94</v>
      </c>
      <c r="E10" s="29" t="s">
        <v>37</v>
      </c>
      <c r="F10" s="30">
        <v>37800</v>
      </c>
      <c r="G10" s="50">
        <v>15000</v>
      </c>
      <c r="H10" s="33"/>
      <c r="I10" s="34"/>
      <c r="J10" s="34"/>
      <c r="K10" s="34">
        <v>70</v>
      </c>
      <c r="L10" s="76">
        <f t="shared" si="0"/>
        <v>14000</v>
      </c>
      <c r="M10" s="47" t="s">
        <v>95</v>
      </c>
      <c r="N10" s="72" t="str">
        <f t="shared" si="1"/>
        <v>RMZ</v>
      </c>
      <c r="O10" s="75">
        <v>3543</v>
      </c>
      <c r="P10" s="75">
        <v>5222</v>
      </c>
      <c r="S10" s="1" t="s">
        <v>123</v>
      </c>
      <c r="T10" s="74" t="s">
        <v>122</v>
      </c>
      <c r="U10" s="1">
        <v>2000220531</v>
      </c>
    </row>
    <row r="11" spans="1:21" ht="43.5" customHeight="1" x14ac:dyDescent="0.25">
      <c r="A11" s="12" t="s">
        <v>97</v>
      </c>
      <c r="B11" s="12">
        <v>4</v>
      </c>
      <c r="C11" s="43" t="s">
        <v>98</v>
      </c>
      <c r="D11" s="49" t="s">
        <v>90</v>
      </c>
      <c r="E11" s="29" t="s">
        <v>37</v>
      </c>
      <c r="F11" s="30">
        <v>27000</v>
      </c>
      <c r="G11" s="50">
        <v>25000</v>
      </c>
      <c r="H11" s="33"/>
      <c r="I11" s="34"/>
      <c r="J11" s="34"/>
      <c r="K11" s="34">
        <v>116</v>
      </c>
      <c r="L11" s="76">
        <f t="shared" si="0"/>
        <v>23200</v>
      </c>
      <c r="M11" s="47" t="s">
        <v>91</v>
      </c>
      <c r="N11" s="72" t="str">
        <f t="shared" si="1"/>
        <v>RMZ</v>
      </c>
      <c r="O11" s="75">
        <v>3543</v>
      </c>
      <c r="P11" s="75">
        <v>5222</v>
      </c>
      <c r="R11" s="1" t="s">
        <v>124</v>
      </c>
      <c r="S11" s="1" t="s">
        <v>127</v>
      </c>
      <c r="T11" s="74" t="s">
        <v>128</v>
      </c>
      <c r="U11" s="1">
        <v>2000220532</v>
      </c>
    </row>
    <row r="12" spans="1:21" ht="43.5" customHeight="1" x14ac:dyDescent="0.25">
      <c r="A12" s="12" t="s">
        <v>99</v>
      </c>
      <c r="B12" s="12">
        <v>5</v>
      </c>
      <c r="C12" s="43" t="s">
        <v>75</v>
      </c>
      <c r="D12" s="49" t="s">
        <v>100</v>
      </c>
      <c r="E12" s="29" t="s">
        <v>37</v>
      </c>
      <c r="F12" s="30">
        <v>12000</v>
      </c>
      <c r="G12" s="50">
        <v>6000</v>
      </c>
      <c r="H12" s="33"/>
      <c r="I12" s="34"/>
      <c r="J12" s="34"/>
      <c r="K12" s="34">
        <v>27</v>
      </c>
      <c r="L12" s="76">
        <f t="shared" si="0"/>
        <v>5400</v>
      </c>
      <c r="M12" s="47" t="s">
        <v>101</v>
      </c>
      <c r="N12" s="72" t="str">
        <f t="shared" si="1"/>
        <v>RMZ</v>
      </c>
      <c r="O12" s="75">
        <v>3543</v>
      </c>
      <c r="P12" s="75">
        <v>5222</v>
      </c>
      <c r="S12" s="1" t="s">
        <v>129</v>
      </c>
      <c r="T12" s="74" t="s">
        <v>130</v>
      </c>
      <c r="U12" s="1">
        <v>2000220533</v>
      </c>
    </row>
    <row r="13" spans="1:21" ht="43.5" customHeight="1" x14ac:dyDescent="0.25">
      <c r="A13" s="12" t="s">
        <v>102</v>
      </c>
      <c r="B13" s="12">
        <v>6</v>
      </c>
      <c r="C13" s="43" t="s">
        <v>112</v>
      </c>
      <c r="D13" s="49" t="s">
        <v>103</v>
      </c>
      <c r="E13" s="29" t="s">
        <v>37</v>
      </c>
      <c r="F13" s="30">
        <v>46000</v>
      </c>
      <c r="G13" s="50">
        <v>36000</v>
      </c>
      <c r="H13" s="33"/>
      <c r="I13" s="34"/>
      <c r="J13" s="34"/>
      <c r="K13" s="34">
        <v>52</v>
      </c>
      <c r="L13" s="76">
        <f t="shared" si="0"/>
        <v>10400</v>
      </c>
      <c r="M13" s="47" t="s">
        <v>104</v>
      </c>
      <c r="N13" s="72" t="str">
        <f t="shared" si="1"/>
        <v>RMZ</v>
      </c>
      <c r="O13" s="75">
        <v>3543</v>
      </c>
      <c r="P13" s="75">
        <v>5222</v>
      </c>
      <c r="R13" s="1" t="s">
        <v>131</v>
      </c>
      <c r="S13" s="1" t="s">
        <v>132</v>
      </c>
      <c r="T13" s="74" t="s">
        <v>134</v>
      </c>
      <c r="U13" s="1">
        <v>2000220534</v>
      </c>
    </row>
    <row r="14" spans="1:21" ht="41.55" customHeight="1" x14ac:dyDescent="0.25">
      <c r="A14" s="12" t="s">
        <v>105</v>
      </c>
      <c r="B14" s="12">
        <v>7</v>
      </c>
      <c r="C14" s="51" t="s">
        <v>106</v>
      </c>
      <c r="D14" s="52" t="s">
        <v>107</v>
      </c>
      <c r="E14" s="35" t="s">
        <v>37</v>
      </c>
      <c r="F14" s="36">
        <v>25000</v>
      </c>
      <c r="G14" s="53">
        <v>10000</v>
      </c>
      <c r="H14" s="37"/>
      <c r="I14" s="38"/>
      <c r="J14" s="38"/>
      <c r="K14" s="38">
        <v>35</v>
      </c>
      <c r="L14" s="65" t="s">
        <v>42</v>
      </c>
      <c r="M14" s="54" t="s">
        <v>108</v>
      </c>
      <c r="N14" s="72" t="str">
        <f t="shared" si="1"/>
        <v>RMZ</v>
      </c>
    </row>
    <row r="15" spans="1:21" s="5" customFormat="1" ht="25.5" customHeight="1" x14ac:dyDescent="0.3">
      <c r="B15" s="137" t="s">
        <v>33</v>
      </c>
      <c r="C15" s="138"/>
      <c r="D15" s="138"/>
      <c r="E15" s="139"/>
      <c r="F15" s="55">
        <f>SUM(F8:F13)</f>
        <v>181700</v>
      </c>
      <c r="G15" s="56">
        <f>SUM(G8:G13)</f>
        <v>99700</v>
      </c>
      <c r="H15" s="57" t="e">
        <f>SUM(#REF!)</f>
        <v>#REF!</v>
      </c>
      <c r="I15" s="57" t="e">
        <f>SUM(#REF!)</f>
        <v>#REF!</v>
      </c>
      <c r="J15" s="57" t="e">
        <f>SUM(#REF!)</f>
        <v>#REF!</v>
      </c>
      <c r="K15" s="57">
        <f>SUM(K8:K13)</f>
        <v>350</v>
      </c>
      <c r="L15" s="66">
        <f>SUM(L8:L13)</f>
        <v>70000</v>
      </c>
      <c r="M15" s="58"/>
    </row>
    <row r="16" spans="1:21" x14ac:dyDescent="0.25">
      <c r="B16" s="5"/>
      <c r="C16" s="5"/>
      <c r="D16" s="6"/>
      <c r="E16" s="7"/>
      <c r="F16" s="5"/>
      <c r="G16" s="8"/>
    </row>
    <row r="17" spans="2:7" ht="27.6" x14ac:dyDescent="0.25">
      <c r="B17" s="5"/>
      <c r="C17" s="39" t="s">
        <v>109</v>
      </c>
      <c r="D17" s="59"/>
      <c r="E17" s="7"/>
      <c r="F17" s="5"/>
      <c r="G17" s="8"/>
    </row>
    <row r="18" spans="2:7" x14ac:dyDescent="0.25">
      <c r="B18" s="5"/>
      <c r="C18" s="60"/>
      <c r="D18" s="6"/>
      <c r="E18" s="7"/>
      <c r="F18" s="5"/>
      <c r="G18" s="8"/>
    </row>
    <row r="19" spans="2:7" ht="17.399999999999999" x14ac:dyDescent="0.3">
      <c r="B19" s="19"/>
      <c r="C19" s="20"/>
      <c r="D19" s="21"/>
      <c r="E19" s="7"/>
      <c r="F19" s="5"/>
      <c r="G19" s="8"/>
    </row>
    <row r="20" spans="2:7" ht="17.399999999999999" x14ac:dyDescent="0.25">
      <c r="B20" s="40"/>
      <c r="C20" s="61" t="s">
        <v>110</v>
      </c>
      <c r="D20" s="22"/>
      <c r="E20" s="7"/>
      <c r="F20" s="5"/>
      <c r="G20" s="8"/>
    </row>
    <row r="21" spans="2:7" ht="17.399999999999999" x14ac:dyDescent="0.3">
      <c r="B21" s="19"/>
      <c r="C21" s="20"/>
      <c r="D21" s="22"/>
      <c r="E21" s="7"/>
      <c r="F21" s="5"/>
      <c r="G21" s="8"/>
    </row>
    <row r="22" spans="2:7" x14ac:dyDescent="0.25">
      <c r="B22" s="5"/>
      <c r="C22" s="5"/>
      <c r="D22" s="6"/>
      <c r="E22" s="7"/>
      <c r="F22" s="5"/>
      <c r="G22" s="8"/>
    </row>
    <row r="23" spans="2:7" ht="15.6" x14ac:dyDescent="0.3">
      <c r="B23" s="23"/>
      <c r="C23" s="5"/>
      <c r="D23" s="6"/>
      <c r="E23" s="7"/>
      <c r="F23" s="5"/>
      <c r="G23" s="8"/>
    </row>
  </sheetData>
  <autoFilter ref="O6:Q7"/>
  <mergeCells count="20">
    <mergeCell ref="U6:U7"/>
    <mergeCell ref="R6:R7"/>
    <mergeCell ref="S6:S7"/>
    <mergeCell ref="T6:T7"/>
    <mergeCell ref="O6:O7"/>
    <mergeCell ref="P6:P7"/>
    <mergeCell ref="Q6:Q7"/>
    <mergeCell ref="M6:M7"/>
    <mergeCell ref="B15:E15"/>
    <mergeCell ref="F4:K4"/>
    <mergeCell ref="F1:G1"/>
    <mergeCell ref="B2:L2"/>
    <mergeCell ref="B6:B7"/>
    <mergeCell ref="C6:C7"/>
    <mergeCell ref="D6:D7"/>
    <mergeCell ref="E6:E7"/>
    <mergeCell ref="F6:F7"/>
    <mergeCell ref="G6:G7"/>
    <mergeCell ref="K6:K7"/>
    <mergeCell ref="L6:L7"/>
  </mergeCells>
  <hyperlinks>
    <hyperlink ref="T8" r:id="rId1"/>
    <hyperlink ref="T9" r:id="rId2"/>
    <hyperlink ref="T10" r:id="rId3"/>
    <hyperlink ref="T11" r:id="rId4"/>
    <hyperlink ref="T12" r:id="rId5"/>
    <hyperlink ref="T13" r:id="rId6"/>
  </hyperlinks>
  <pageMargins left="0.23622047244094491" right="0.19685039370078741" top="0.39370078740157483" bottom="0.15748031496062992" header="0.19685039370078741" footer="0.15748031496062992"/>
  <pageSetup paperSize="9" scale="75" orientation="landscape" r:id="rId7"/>
  <headerFooter alignWithMargins="0">
    <oddHeader>&amp;LPříloha č. 2</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45"/>
  <sheetViews>
    <sheetView tabSelected="1" topLeftCell="A37" workbookViewId="0">
      <selection activeCell="B43" sqref="B43"/>
    </sheetView>
  </sheetViews>
  <sheetFormatPr defaultRowHeight="13.2" x14ac:dyDescent="0.25"/>
  <cols>
    <col min="1" max="1" width="5.44140625" customWidth="1"/>
    <col min="2" max="2" width="52.88671875" customWidth="1"/>
    <col min="3" max="3" width="41.21875" customWidth="1"/>
    <col min="4" max="4" width="9.109375" bestFit="1" customWidth="1"/>
  </cols>
  <sheetData>
    <row r="3" spans="2:4" ht="15.6" x14ac:dyDescent="0.3">
      <c r="B3" s="147" t="s">
        <v>189</v>
      </c>
      <c r="C3" s="147"/>
      <c r="D3" s="147"/>
    </row>
    <row r="4" spans="2:4" ht="13.8" thickBot="1" x14ac:dyDescent="0.3">
      <c r="B4" s="27"/>
      <c r="C4" s="106"/>
      <c r="D4" s="27"/>
    </row>
    <row r="5" spans="2:4" ht="28.2" thickBot="1" x14ac:dyDescent="0.3">
      <c r="B5" s="115" t="s">
        <v>177</v>
      </c>
      <c r="C5" s="116" t="s">
        <v>178</v>
      </c>
      <c r="D5" s="117" t="s">
        <v>179</v>
      </c>
    </row>
    <row r="6" spans="2:4" ht="41.4" customHeight="1" x14ac:dyDescent="0.25">
      <c r="B6" s="113" t="s">
        <v>44</v>
      </c>
      <c r="C6" s="114" t="s">
        <v>180</v>
      </c>
      <c r="D6" s="149">
        <v>32000</v>
      </c>
    </row>
    <row r="7" spans="2:4" ht="41.4" customHeight="1" x14ac:dyDescent="0.25">
      <c r="B7" s="108" t="s">
        <v>44</v>
      </c>
      <c r="C7" s="107" t="s">
        <v>190</v>
      </c>
      <c r="D7" s="148">
        <v>12800</v>
      </c>
    </row>
    <row r="8" spans="2:4" ht="41.4" customHeight="1" x14ac:dyDescent="0.25">
      <c r="B8" s="108" t="s">
        <v>181</v>
      </c>
      <c r="C8" s="107" t="s">
        <v>191</v>
      </c>
      <c r="D8" s="148">
        <v>3200</v>
      </c>
    </row>
    <row r="9" spans="2:4" ht="41.4" customHeight="1" x14ac:dyDescent="0.25">
      <c r="B9" s="108" t="s">
        <v>50</v>
      </c>
      <c r="C9" s="107" t="s">
        <v>192</v>
      </c>
      <c r="D9" s="148">
        <v>3200</v>
      </c>
    </row>
    <row r="10" spans="2:4" ht="41.4" customHeight="1" x14ac:dyDescent="0.25">
      <c r="B10" s="108" t="s">
        <v>53</v>
      </c>
      <c r="C10" s="107" t="s">
        <v>193</v>
      </c>
      <c r="D10" s="148">
        <v>8000</v>
      </c>
    </row>
    <row r="11" spans="2:4" ht="41.4" customHeight="1" x14ac:dyDescent="0.25">
      <c r="B11" s="108" t="s">
        <v>53</v>
      </c>
      <c r="C11" s="107" t="s">
        <v>194</v>
      </c>
      <c r="D11" s="148">
        <v>8000</v>
      </c>
    </row>
    <row r="12" spans="2:4" ht="41.4" customHeight="1" x14ac:dyDescent="0.25">
      <c r="B12" s="108" t="s">
        <v>57</v>
      </c>
      <c r="C12" s="107" t="s">
        <v>195</v>
      </c>
      <c r="D12" s="148">
        <v>16000</v>
      </c>
    </row>
    <row r="13" spans="2:4" ht="41.4" customHeight="1" x14ac:dyDescent="0.25">
      <c r="B13" s="108" t="s">
        <v>57</v>
      </c>
      <c r="C13" s="107" t="s">
        <v>196</v>
      </c>
      <c r="D13" s="148">
        <v>16000</v>
      </c>
    </row>
    <row r="14" spans="2:4" ht="41.4" customHeight="1" x14ac:dyDescent="0.25">
      <c r="B14" s="108" t="s">
        <v>57</v>
      </c>
      <c r="C14" s="107" t="s">
        <v>182</v>
      </c>
      <c r="D14" s="148">
        <v>16000</v>
      </c>
    </row>
    <row r="15" spans="2:4" ht="41.4" customHeight="1" x14ac:dyDescent="0.25">
      <c r="B15" s="108" t="s">
        <v>57</v>
      </c>
      <c r="C15" s="107" t="s">
        <v>183</v>
      </c>
      <c r="D15" s="148">
        <v>2000</v>
      </c>
    </row>
    <row r="16" spans="2:4" ht="41.4" customHeight="1" x14ac:dyDescent="0.25">
      <c r="B16" s="108" t="s">
        <v>57</v>
      </c>
      <c r="C16" s="107" t="s">
        <v>197</v>
      </c>
      <c r="D16" s="148">
        <v>3000</v>
      </c>
    </row>
    <row r="17" spans="2:4" ht="41.4" customHeight="1" x14ac:dyDescent="0.25">
      <c r="B17" s="108" t="s">
        <v>57</v>
      </c>
      <c r="C17" s="107" t="s">
        <v>198</v>
      </c>
      <c r="D17" s="148">
        <v>5000</v>
      </c>
    </row>
    <row r="18" spans="2:4" ht="41.4" customHeight="1" x14ac:dyDescent="0.25">
      <c r="B18" s="108" t="s">
        <v>65</v>
      </c>
      <c r="C18" s="107" t="s">
        <v>199</v>
      </c>
      <c r="D18" s="148">
        <v>96000</v>
      </c>
    </row>
    <row r="19" spans="2:4" ht="41.4" customHeight="1" x14ac:dyDescent="0.25">
      <c r="B19" s="108" t="s">
        <v>67</v>
      </c>
      <c r="C19" s="107" t="s">
        <v>184</v>
      </c>
      <c r="D19" s="148">
        <v>16000</v>
      </c>
    </row>
    <row r="20" spans="2:4" ht="41.4" customHeight="1" x14ac:dyDescent="0.25">
      <c r="B20" s="108" t="s">
        <v>69</v>
      </c>
      <c r="C20" s="107" t="s">
        <v>200</v>
      </c>
      <c r="D20" s="148">
        <v>80000</v>
      </c>
    </row>
    <row r="21" spans="2:4" ht="41.4" customHeight="1" x14ac:dyDescent="0.25">
      <c r="B21" s="108" t="s">
        <v>71</v>
      </c>
      <c r="C21" s="107" t="s">
        <v>201</v>
      </c>
      <c r="D21" s="148">
        <v>32000</v>
      </c>
    </row>
    <row r="22" spans="2:4" ht="41.4" customHeight="1" x14ac:dyDescent="0.25">
      <c r="B22" s="108" t="s">
        <v>73</v>
      </c>
      <c r="C22" s="107" t="s">
        <v>185</v>
      </c>
      <c r="D22" s="148">
        <v>6400</v>
      </c>
    </row>
    <row r="23" spans="2:4" ht="41.4" customHeight="1" x14ac:dyDescent="0.25">
      <c r="B23" s="108" t="s">
        <v>75</v>
      </c>
      <c r="C23" s="107" t="s">
        <v>202</v>
      </c>
      <c r="D23" s="148">
        <v>3000</v>
      </c>
    </row>
    <row r="24" spans="2:4" ht="41.4" customHeight="1" x14ac:dyDescent="0.25">
      <c r="B24" s="108" t="s">
        <v>77</v>
      </c>
      <c r="C24" s="107" t="s">
        <v>203</v>
      </c>
      <c r="D24" s="148">
        <v>3000</v>
      </c>
    </row>
    <row r="25" spans="2:4" ht="41.4" customHeight="1" x14ac:dyDescent="0.25">
      <c r="B25" s="108" t="s">
        <v>50</v>
      </c>
      <c r="C25" s="107" t="s">
        <v>204</v>
      </c>
      <c r="D25" s="148">
        <v>5000</v>
      </c>
    </row>
    <row r="26" spans="2:4" ht="41.4" customHeight="1" x14ac:dyDescent="0.25">
      <c r="B26" s="108" t="s">
        <v>89</v>
      </c>
      <c r="C26" s="107" t="s">
        <v>205</v>
      </c>
      <c r="D26" s="109">
        <v>10000</v>
      </c>
    </row>
    <row r="27" spans="2:4" ht="41.4" customHeight="1" x14ac:dyDescent="0.25">
      <c r="B27" s="108" t="s">
        <v>93</v>
      </c>
      <c r="C27" s="107" t="s">
        <v>205</v>
      </c>
      <c r="D27" s="109">
        <v>7000</v>
      </c>
    </row>
    <row r="28" spans="2:4" ht="41.4" customHeight="1" x14ac:dyDescent="0.25">
      <c r="B28" s="108" t="s">
        <v>96</v>
      </c>
      <c r="C28" s="107" t="s">
        <v>205</v>
      </c>
      <c r="D28" s="109">
        <v>14000</v>
      </c>
    </row>
    <row r="29" spans="2:4" ht="41.4" customHeight="1" x14ac:dyDescent="0.25">
      <c r="B29" s="108" t="s">
        <v>98</v>
      </c>
      <c r="C29" s="107" t="s">
        <v>205</v>
      </c>
      <c r="D29" s="109">
        <v>23200</v>
      </c>
    </row>
    <row r="30" spans="2:4" ht="41.4" customHeight="1" x14ac:dyDescent="0.25">
      <c r="B30" s="108" t="s">
        <v>75</v>
      </c>
      <c r="C30" s="107" t="s">
        <v>205</v>
      </c>
      <c r="D30" s="109">
        <v>5400</v>
      </c>
    </row>
    <row r="31" spans="2:4" ht="41.4" customHeight="1" x14ac:dyDescent="0.25">
      <c r="B31" s="108" t="s">
        <v>112</v>
      </c>
      <c r="C31" s="107" t="s">
        <v>205</v>
      </c>
      <c r="D31" s="109">
        <v>10400</v>
      </c>
    </row>
    <row r="32" spans="2:4" ht="41.4" customHeight="1" x14ac:dyDescent="0.25">
      <c r="B32" s="108" t="s">
        <v>9</v>
      </c>
      <c r="C32" s="107" t="s">
        <v>186</v>
      </c>
      <c r="D32" s="109">
        <v>5100</v>
      </c>
    </row>
    <row r="33" spans="2:4" ht="41.4" customHeight="1" x14ac:dyDescent="0.25">
      <c r="B33" s="108" t="s">
        <v>9</v>
      </c>
      <c r="C33" s="107" t="s">
        <v>186</v>
      </c>
      <c r="D33" s="109">
        <v>5100</v>
      </c>
    </row>
    <row r="34" spans="2:4" ht="41.4" customHeight="1" x14ac:dyDescent="0.25">
      <c r="B34" s="108" t="s">
        <v>9</v>
      </c>
      <c r="C34" s="107" t="s">
        <v>186</v>
      </c>
      <c r="D34" s="109">
        <v>1800</v>
      </c>
    </row>
    <row r="35" spans="2:4" ht="41.4" customHeight="1" x14ac:dyDescent="0.25">
      <c r="B35" s="108" t="s">
        <v>18</v>
      </c>
      <c r="C35" s="107" t="s">
        <v>186</v>
      </c>
      <c r="D35" s="109">
        <v>9000</v>
      </c>
    </row>
    <row r="36" spans="2:4" ht="41.4" customHeight="1" x14ac:dyDescent="0.25">
      <c r="B36" s="108" t="s">
        <v>22</v>
      </c>
      <c r="C36" s="107" t="s">
        <v>186</v>
      </c>
      <c r="D36" s="109">
        <v>13800</v>
      </c>
    </row>
    <row r="37" spans="2:4" ht="41.4" customHeight="1" x14ac:dyDescent="0.25">
      <c r="B37" s="108" t="s">
        <v>22</v>
      </c>
      <c r="C37" s="107" t="s">
        <v>186</v>
      </c>
      <c r="D37" s="109">
        <v>6900</v>
      </c>
    </row>
    <row r="38" spans="2:4" ht="41.4" customHeight="1" x14ac:dyDescent="0.25">
      <c r="B38" s="108" t="s">
        <v>22</v>
      </c>
      <c r="C38" s="107" t="s">
        <v>186</v>
      </c>
      <c r="D38" s="109">
        <v>13500</v>
      </c>
    </row>
    <row r="39" spans="2:4" ht="41.4" customHeight="1" x14ac:dyDescent="0.25">
      <c r="B39" s="108" t="s">
        <v>22</v>
      </c>
      <c r="C39" s="107" t="s">
        <v>186</v>
      </c>
      <c r="D39" s="109">
        <v>13500</v>
      </c>
    </row>
    <row r="40" spans="2:4" ht="41.4" customHeight="1" x14ac:dyDescent="0.25">
      <c r="B40" s="108" t="s">
        <v>22</v>
      </c>
      <c r="C40" s="107" t="s">
        <v>186</v>
      </c>
      <c r="D40" s="109">
        <v>8400</v>
      </c>
    </row>
    <row r="41" spans="2:4" ht="41.4" customHeight="1" x14ac:dyDescent="0.25">
      <c r="B41" s="108" t="s">
        <v>206</v>
      </c>
      <c r="C41" s="107" t="s">
        <v>187</v>
      </c>
      <c r="D41" s="109">
        <v>15000</v>
      </c>
    </row>
    <row r="42" spans="2:4" ht="41.4" customHeight="1" x14ac:dyDescent="0.25">
      <c r="B42" s="108" t="s">
        <v>57</v>
      </c>
      <c r="C42" s="107" t="s">
        <v>188</v>
      </c>
      <c r="D42" s="109">
        <v>280000</v>
      </c>
    </row>
    <row r="43" spans="2:4" ht="41.4" customHeight="1" thickBot="1" x14ac:dyDescent="0.3">
      <c r="B43" s="110" t="s">
        <v>207</v>
      </c>
      <c r="C43" s="111" t="s">
        <v>82</v>
      </c>
      <c r="D43" s="112">
        <v>640000</v>
      </c>
    </row>
    <row r="44" spans="2:4" ht="41.4" customHeight="1" x14ac:dyDescent="0.25">
      <c r="D44" s="150"/>
    </row>
    <row r="45" spans="2:4" ht="41.4" customHeight="1" x14ac:dyDescent="0.25"/>
  </sheetData>
  <mergeCells count="1">
    <mergeCell ref="B3:D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celek</vt:lpstr>
      <vt:lpstr>List1</vt:lpstr>
      <vt:lpstr>činnost 2022</vt:lpstr>
      <vt:lpstr>čerpání I.pol.2022</vt:lpstr>
      <vt:lpstr>'činnost 2022'!Oblast_tisku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2022-04-29T07:44:39Z</cp:lastPrinted>
  <dcterms:created xsi:type="dcterms:W3CDTF">2022-03-06T13:24:42Z</dcterms:created>
  <dcterms:modified xsi:type="dcterms:W3CDTF">2022-05-18T06:52:42Z</dcterms:modified>
</cp:coreProperties>
</file>