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E40" i="1"/>
  <c r="F41" i="1" l="1"/>
  <c r="F42" i="1" s="1"/>
  <c r="E38" i="1" l="1"/>
  <c r="D4" i="1" l="1"/>
  <c r="F44" i="1" s="1"/>
  <c r="F43" i="1" l="1"/>
  <c r="E37" i="1"/>
  <c r="E44" i="1" s="1"/>
</calcChain>
</file>

<file path=xl/sharedStrings.xml><?xml version="1.0" encoding="utf-8"?>
<sst xmlns="http://schemas.openxmlformats.org/spreadsheetml/2006/main" count="155" uniqueCount="98">
  <si>
    <t>Kvalif. odhad finanční náročnosti               (v Kč)</t>
  </si>
  <si>
    <t xml:space="preserve">Z: </t>
  </si>
  <si>
    <t>Č.</t>
  </si>
  <si>
    <t>Poznámky, komentář odborů MMZ</t>
  </si>
  <si>
    <t>x</t>
  </si>
  <si>
    <t>OKP</t>
  </si>
  <si>
    <t>realizace</t>
  </si>
  <si>
    <t>Čerpání celkem</t>
  </si>
  <si>
    <t>Nevyčerpané finanční prostředky</t>
  </si>
  <si>
    <t>CELKEM</t>
  </si>
  <si>
    <t>OMZ</t>
  </si>
  <si>
    <t xml:space="preserve">x                      </t>
  </si>
  <si>
    <t>2.</t>
  </si>
  <si>
    <t>doporučena fin. rezerva cca 10 % z přidělené částky na řešení nepředpokl. nákladů</t>
  </si>
  <si>
    <t>3.</t>
  </si>
  <si>
    <t>4.</t>
  </si>
  <si>
    <r>
      <t xml:space="preserve">Podpora společenských aktivit v MČ                                                    </t>
    </r>
    <r>
      <rPr>
        <b/>
        <sz val="10"/>
        <rFont val="Arial"/>
        <family val="2"/>
        <charset val="238"/>
      </rPr>
      <t xml:space="preserve">                            </t>
    </r>
  </si>
  <si>
    <r>
      <t xml:space="preserve">Provozní výdaje KaMČ a KMČ, kompenzace nákladů členů KMČ                                                              </t>
    </r>
    <r>
      <rPr>
        <sz val="10"/>
        <rFont val="Arial"/>
        <family val="2"/>
        <charset val="238"/>
      </rPr>
      <t xml:space="preserve">                                </t>
    </r>
    <r>
      <rPr>
        <sz val="10"/>
        <color indexed="12"/>
        <rFont val="Arial"/>
        <family val="2"/>
        <charset val="238"/>
      </rPr>
      <t xml:space="preserve">    </t>
    </r>
    <r>
      <rPr>
        <sz val="10"/>
        <rFont val="Arial"/>
        <family val="2"/>
        <charset val="238"/>
      </rPr>
      <t xml:space="preserve">                                                             </t>
    </r>
    <r>
      <rPr>
        <sz val="10"/>
        <color indexed="12"/>
        <rFont val="Arial"/>
        <family val="2"/>
        <charset val="238"/>
      </rPr>
      <t/>
    </r>
  </si>
  <si>
    <r>
      <t xml:space="preserve">Investice MČ  </t>
    </r>
    <r>
      <rPr>
        <sz val="10"/>
        <rFont val="Arial"/>
        <family val="2"/>
        <charset val="238"/>
      </rPr>
      <t xml:space="preserve">("rezerva")                               </t>
    </r>
    <r>
      <rPr>
        <sz val="10"/>
        <color indexed="10"/>
        <rFont val="Arial"/>
        <family val="2"/>
        <charset val="238"/>
      </rPr>
      <t xml:space="preserve">   </t>
    </r>
  </si>
  <si>
    <t>1.</t>
  </si>
  <si>
    <r>
      <t xml:space="preserve">Vánoční osvětlení - služby </t>
    </r>
    <r>
      <rPr>
        <sz val="10"/>
        <rFont val="Arial"/>
        <family val="2"/>
        <charset val="238"/>
      </rPr>
      <t xml:space="preserve">(náklady na zapojení, údržbu, revize a spotřebu el. energie)                                       </t>
    </r>
    <r>
      <rPr>
        <sz val="10"/>
        <color indexed="12"/>
        <rFont val="Arial"/>
        <family val="2"/>
        <charset val="238"/>
      </rPr>
      <t xml:space="preserve">         </t>
    </r>
    <r>
      <rPr>
        <sz val="10"/>
        <rFont val="Arial"/>
        <family val="2"/>
        <charset val="238"/>
      </rPr>
      <t xml:space="preserve">                </t>
    </r>
  </si>
  <si>
    <t>5.</t>
  </si>
  <si>
    <t>OP/NMZ</t>
  </si>
  <si>
    <t>OD</t>
  </si>
  <si>
    <t>6.</t>
  </si>
  <si>
    <t xml:space="preserve">Vánoční osvětlení - nákup DHDM                                                        </t>
  </si>
  <si>
    <t>Priority MČ Lužkovice 2020</t>
  </si>
  <si>
    <t>1/ 2019</t>
  </si>
  <si>
    <t>.</t>
  </si>
  <si>
    <t>Vybudování dětského hřiště</t>
  </si>
  <si>
    <t>Rekonstrukce komunikace Zádědina, Bařinka, Zahrady a Sádek</t>
  </si>
  <si>
    <r>
      <t xml:space="preserve">Požadavek KMČ 2020 </t>
    </r>
    <r>
      <rPr>
        <sz val="10"/>
        <rFont val="Arial"/>
        <family val="2"/>
        <charset val="238"/>
      </rPr>
      <t xml:space="preserve">- </t>
    </r>
    <r>
      <rPr>
        <b/>
        <sz val="10"/>
        <rFont val="Arial"/>
        <family val="2"/>
        <charset val="238"/>
      </rPr>
      <t xml:space="preserve">popis požadavku </t>
    </r>
  </si>
  <si>
    <t>7.</t>
  </si>
  <si>
    <t>9.</t>
  </si>
  <si>
    <t>10.</t>
  </si>
  <si>
    <t>Investiční dotace pro FK Lužkovice - Želechovice, z.s. na pořízení hracích prvků v lokalitě fotbalového hřiště</t>
  </si>
  <si>
    <r>
      <t xml:space="preserve">Doplnění 2 ks laviček u cyklostezky </t>
    </r>
    <r>
      <rPr>
        <sz val="10"/>
        <rFont val="Arial"/>
        <family val="2"/>
        <charset val="238"/>
      </rPr>
      <t>(u vývěsní skříňky a u splavu)</t>
    </r>
  </si>
  <si>
    <t>Přidělené finanční prostředky pro r. 2020:</t>
  </si>
  <si>
    <t>Nevyčerpané finanční prostředky z r. 2019:</t>
  </si>
  <si>
    <t>Celkem:</t>
  </si>
  <si>
    <r>
      <t xml:space="preserve">5 000                                         </t>
    </r>
    <r>
      <rPr>
        <sz val="10"/>
        <rFont val="Arial"/>
        <family val="2"/>
        <charset val="238"/>
      </rPr>
      <t xml:space="preserve">IZ   </t>
    </r>
    <r>
      <rPr>
        <b/>
        <sz val="10"/>
        <rFont val="Arial"/>
        <family val="2"/>
        <charset val="238"/>
      </rPr>
      <t xml:space="preserve">                           100 000                                      </t>
    </r>
    <r>
      <rPr>
        <sz val="10"/>
        <rFont val="Arial"/>
        <family val="2"/>
        <charset val="238"/>
      </rPr>
      <t>PD</t>
    </r>
  </si>
  <si>
    <r>
      <rPr>
        <b/>
        <sz val="8"/>
        <rFont val="Arial"/>
        <family val="2"/>
        <charset val="238"/>
      </rPr>
      <t xml:space="preserve">r. 2018 - 2019: </t>
    </r>
    <r>
      <rPr>
        <sz val="8"/>
        <rFont val="Arial"/>
        <family val="2"/>
        <charset val="238"/>
      </rPr>
      <t>bez čerpání</t>
    </r>
  </si>
  <si>
    <r>
      <t xml:space="preserve">Provozní akce OMZ </t>
    </r>
    <r>
      <rPr>
        <sz val="10"/>
        <rFont val="Arial"/>
        <family val="2"/>
        <charset val="238"/>
      </rPr>
      <t>(nákup materiálu, sečení trávy, drobné opravy, výsadba atd.)</t>
    </r>
  </si>
  <si>
    <r>
      <t xml:space="preserve">KMČ vyčleňuje      </t>
    </r>
    <r>
      <rPr>
        <b/>
        <sz val="10"/>
        <rFont val="Arial"/>
        <family val="2"/>
        <charset val="238"/>
      </rPr>
      <t xml:space="preserve">                       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72 000</t>
    </r>
  </si>
  <si>
    <t>1042 6171 5175 4013 0006069130134</t>
  </si>
  <si>
    <t>1042 2141 5169 (5154) 4013 0006087131000</t>
  </si>
  <si>
    <t>1042 3399 5169 4013 0006146130000</t>
  </si>
  <si>
    <t>1800 3745 5169 4013 0006175130000</t>
  </si>
  <si>
    <t>doplnit ORG</t>
  </si>
  <si>
    <t>1000 2212 6121 4013 0002054000000</t>
  </si>
  <si>
    <t>V případě projektové dokumentace /PD/ a stavebního povolení  /SP/ se časová náročnost zvyšuje o cca 1 rok, u výběrového řízení /VŘ/ se lhůta prodlužuje cca o 3 měsíce. Předpoklad je , že se jedná o obecní pozemky.</t>
  </si>
  <si>
    <r>
      <t xml:space="preserve">50 000                    </t>
    </r>
    <r>
      <rPr>
        <sz val="10"/>
        <rFont val="Arial"/>
        <family val="2"/>
        <charset val="238"/>
      </rPr>
      <t>PD</t>
    </r>
  </si>
  <si>
    <r>
      <t xml:space="preserve">Požadavek KMČ 2019                                               </t>
    </r>
    <r>
      <rPr>
        <sz val="10"/>
        <rFont val="Arial"/>
        <family val="2"/>
        <charset val="238"/>
      </rPr>
      <t xml:space="preserve"> (nedokončené, neproúčtované akce) - popis požadavku </t>
    </r>
  </si>
  <si>
    <t>nový ORG</t>
  </si>
  <si>
    <t xml:space="preserve">Vyčištění krajnic komunikace ul. Šefranice </t>
  </si>
  <si>
    <t>12.</t>
  </si>
  <si>
    <r>
      <rPr>
        <sz val="10"/>
        <rFont val="Arial"/>
        <family val="2"/>
        <charset val="238"/>
      </rPr>
      <t>cca</t>
    </r>
    <r>
      <rPr>
        <b/>
        <sz val="10"/>
        <rFont val="Arial"/>
        <family val="2"/>
        <charset val="238"/>
      </rPr>
      <t xml:space="preserve"> 120 000 - 130 000</t>
    </r>
  </si>
  <si>
    <t>2300 3613 6313 4013 nový ORG</t>
  </si>
  <si>
    <r>
      <rPr>
        <b/>
        <sz val="8"/>
        <rFont val="Arial"/>
        <family val="2"/>
        <charset val="238"/>
      </rPr>
      <t>OD:</t>
    </r>
    <r>
      <rPr>
        <sz val="8"/>
        <rFont val="Arial"/>
        <family val="2"/>
        <charset val="238"/>
      </rPr>
      <t xml:space="preserve"> zpracování PD cca 50 000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</si>
  <si>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v řešení úprava stávající PD, prozatím bez krytí</t>
    </r>
  </si>
  <si>
    <r>
      <t xml:space="preserve">KMČ vyčleňuje </t>
    </r>
    <r>
      <rPr>
        <b/>
        <sz val="10"/>
        <rFont val="Arial"/>
        <family val="2"/>
        <charset val="238"/>
      </rPr>
      <t>8 000</t>
    </r>
  </si>
  <si>
    <t>převod zůstatku z r. 2019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</si>
  <si>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čerpání za spotřebu el. energie v r. 2019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</si>
  <si>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prozatím bez vyčleněných fin. prostředků</t>
    </r>
  </si>
  <si>
    <r>
      <rPr>
        <b/>
        <sz val="8"/>
        <rFont val="Arial"/>
        <family val="2"/>
        <charset val="238"/>
      </rPr>
      <t>OD:</t>
    </r>
    <r>
      <rPr>
        <sz val="8"/>
        <rFont val="Arial"/>
        <family val="2"/>
        <charset val="238"/>
      </rPr>
      <t xml:space="preserve"> zpracování investičního záměru 5 000 Kč, následně PD cca 100 000 Kč</t>
    </r>
  </si>
  <si>
    <t>Dokončení návsi, točny MHD</t>
  </si>
  <si>
    <t>8.</t>
  </si>
  <si>
    <r>
      <t>Inv. dotace pro Nemovitostí města Zlín, spol. s r. o. na zpracován PD pro SP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a realizaci stavby   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</si>
  <si>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zadání PD pro SP, vyčlenění 730 000 Kč, 9/2020: ukončeno VŘ</t>
    </r>
  </si>
  <si>
    <r>
      <rPr>
        <b/>
        <u/>
        <sz val="8"/>
        <rFont val="Arial"/>
        <family val="2"/>
        <charset val="238"/>
      </rPr>
      <t xml:space="preserve">STANOVENO JAKO PRIORITNÍ AKCE
</t>
    </r>
    <r>
      <rPr>
        <b/>
        <sz val="8"/>
        <rFont val="Arial"/>
        <family val="2"/>
        <charset val="238"/>
      </rPr>
      <t>MČr. 2019:</t>
    </r>
    <r>
      <rPr>
        <sz val="8"/>
        <rFont val="Arial"/>
        <family val="2"/>
        <charset val="238"/>
      </rPr>
      <t xml:space="preserve"> zpracovány 4 varianty územních studií 96 000 Kč, úprava vybrané studie 32 000 Kč</t>
    </r>
  </si>
  <si>
    <r>
      <rPr>
        <b/>
        <sz val="8"/>
        <rFont val="Arial"/>
        <family val="2"/>
        <charset val="238"/>
      </rPr>
      <t>r. 2020</t>
    </r>
    <r>
      <rPr>
        <sz val="8"/>
        <rFont val="Arial"/>
        <family val="2"/>
        <charset val="238"/>
      </rPr>
      <t xml:space="preserve">: navrženy 2 lokality: 1. umístění dětského prvku u hasičské zbrojnice cca 70 000 Kč - získána výjimka od EONu, proběhlo vytyčení sítí, připravuje se realizace hracího prvku, 2. dětské hřiště u cyklostezky cca 300 000 Kč - zamítnutí Povodí Moravy, 9/2020 </t>
    </r>
    <r>
      <rPr>
        <b/>
        <sz val="8"/>
        <rFont val="Arial"/>
        <family val="2"/>
        <charset val="238"/>
      </rPr>
      <t>zrealizováno</t>
    </r>
    <r>
      <rPr>
        <sz val="8"/>
        <rFont val="Arial"/>
        <family val="2"/>
        <charset val="238"/>
      </rPr>
      <t>, 10/2020: v listopadu proběhne výsadba keřů u prolézačky, bude hrazeno OMZ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</si>
  <si>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>IZ</t>
    </r>
    <r>
      <rPr>
        <sz val="8"/>
        <rFont val="Arial"/>
        <family val="2"/>
      </rPr>
      <t xml:space="preserve"> - investiční záměr; </t>
    </r>
    <r>
      <rPr>
        <b/>
        <sz val="8"/>
        <rFont val="Arial"/>
        <family val="2"/>
        <charset val="238"/>
      </rPr>
      <t>MČ</t>
    </r>
    <r>
      <rPr>
        <sz val="8"/>
        <rFont val="Arial"/>
        <family val="2"/>
      </rPr>
      <t xml:space="preserve"> - místní část</t>
    </r>
  </si>
  <si>
    <t>4400 2212 6121 4013 0003551130000</t>
  </si>
  <si>
    <t>4420 3639 5137 4013 0006064130000</t>
  </si>
  <si>
    <t>4420 2212 5169 4013 0005541130007</t>
  </si>
  <si>
    <t>1800 3745 6122 4013 0001705130000</t>
  </si>
  <si>
    <t>1800 3745 5222 4013 0005489130000</t>
  </si>
  <si>
    <t>13.</t>
  </si>
  <si>
    <t>OPKaS</t>
  </si>
  <si>
    <t>r. 2020: schválení uzavření smlouvy, vyučtování v r. 2021</t>
  </si>
  <si>
    <t>Kryto rozpočtem k 31.12.2020</t>
  </si>
  <si>
    <t>Čerpání k 31.12.2020</t>
  </si>
  <si>
    <t>Kryto rozpočtem      k 31.12.2020                     (v Kč)</t>
  </si>
  <si>
    <t>Čerpání             k 31.12.2020                      (v Kč)</t>
  </si>
  <si>
    <t xml:space="preserve">Stav 2020 </t>
  </si>
  <si>
    <t xml:space="preserve">Stav 2020  </t>
  </si>
  <si>
    <r>
      <rPr>
        <b/>
        <sz val="10"/>
        <rFont val="Arial"/>
        <family val="2"/>
        <charset val="238"/>
      </rPr>
      <t>Neinvestční dotace pro FK Lužkovice - Želechovice</t>
    </r>
    <r>
      <rPr>
        <sz val="10"/>
        <rFont val="Arial"/>
        <family val="2"/>
        <charset val="238"/>
      </rPr>
      <t xml:space="preserve"> - údržba zeleně na fotbalovém hřišti</t>
    </r>
  </si>
  <si>
    <r>
      <rPr>
        <b/>
        <sz val="10"/>
        <rFont val="Arial"/>
        <family val="2"/>
        <charset val="238"/>
      </rPr>
      <t xml:space="preserve">Převod do r. 2021: </t>
    </r>
    <r>
      <rPr>
        <sz val="10"/>
        <rFont val="Arial"/>
        <family val="2"/>
        <charset val="238"/>
      </rPr>
      <t>359 000 Kč</t>
    </r>
  </si>
  <si>
    <t>VŘ</t>
  </si>
  <si>
    <t>Čerpání: zabijačka 370 Kč, Hasičský den 223 Kč, občerstvení pro seniory 6 000 Kč, soustředění ml. Hasičů - občerstvení 3 921 Kč, Mikulášská "nadílka" pro seniory 4450 Kč, Fašankový průvod 10 000 Kč</t>
  </si>
  <si>
    <t>Čerpání: poskytnuté náhrady 4 000 Kč, revize el. spotřebičů 1 386 Kč</t>
  </si>
  <si>
    <t>IZ</t>
  </si>
  <si>
    <t>viz poznámka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</si>
  <si>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nerealizováno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</si>
  <si>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ošetření památné lípy 10 000 Kč - lípa byla ošetřena z prostředků OMZ; výsadba vánočního stromu včetně 1. roku 2-leté povýsadbové péče 25 000 Kč (dalších 5 000 Kč pro 2. rok 2-leté povýsadbové péče nutno zahrnout do priorit r. 2021) - bude vysazeno na podzim - listopad</t>
    </r>
  </si>
  <si>
    <r>
      <rPr>
        <b/>
        <sz val="8"/>
        <rFont val="Arial"/>
        <family val="2"/>
        <charset val="238"/>
      </rPr>
      <t>r. 2020</t>
    </r>
    <r>
      <rPr>
        <sz val="8"/>
        <rFont val="Arial"/>
        <family val="2"/>
        <charset val="238"/>
      </rPr>
      <t>: dotace vyplacena</t>
    </r>
  </si>
  <si>
    <r>
      <rPr>
        <b/>
        <sz val="8"/>
        <rFont val="Arial"/>
        <family val="2"/>
        <charset val="238"/>
      </rPr>
      <t>r. 2020</t>
    </r>
    <r>
      <rPr>
        <sz val="8"/>
        <rFont val="Arial"/>
        <family val="2"/>
        <charset val="238"/>
      </rPr>
      <t>: zpracování IZ, 11/2020: předána prověřovací studie, čerpání 3 630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</si>
  <si>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KMČ vyčleňuje 50 000 Kč jako spoluúčast na této akci, odhad ceny realizace 120 - 130 000 Kč, 11/2020: navýšení krytí o 25 000 Kč, realizace v r.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</si>
</sst>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9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b/>
      <u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6" fillId="2" borderId="1" xfId="0" applyFont="1" applyFill="1" applyBorder="1" applyAlignment="1"/>
    <xf numFmtId="0" fontId="4" fillId="2" borderId="2" xfId="0" applyFont="1" applyFill="1" applyBorder="1" applyAlignment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7" fillId="2" borderId="4" xfId="0" applyFont="1" applyFill="1" applyBorder="1" applyAlignment="1"/>
    <xf numFmtId="0" fontId="7" fillId="2" borderId="0" xfId="0" applyFont="1" applyFill="1" applyBorder="1" applyAlignment="1"/>
    <xf numFmtId="0" fontId="0" fillId="2" borderId="0" xfId="0" applyFill="1" applyBorder="1"/>
    <xf numFmtId="0" fontId="0" fillId="2" borderId="5" xfId="0" applyFill="1" applyBorder="1"/>
    <xf numFmtId="0" fontId="2" fillId="2" borderId="6" xfId="0" applyFont="1" applyFill="1" applyBorder="1" applyAlignment="1"/>
    <xf numFmtId="0" fontId="4" fillId="2" borderId="7" xfId="0" applyFont="1" applyFill="1" applyBorder="1" applyAlignment="1"/>
    <xf numFmtId="0" fontId="0" fillId="2" borderId="7" xfId="0" applyFill="1" applyBorder="1"/>
    <xf numFmtId="0" fontId="0" fillId="2" borderId="8" xfId="0" applyFill="1" applyBorder="1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4" fontId="1" fillId="3" borderId="23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 wrapText="1"/>
    </xf>
    <xf numFmtId="0" fontId="9" fillId="3" borderId="22" xfId="0" applyNumberFormat="1" applyFont="1" applyFill="1" applyBorder="1" applyAlignment="1">
      <alignment horizontal="left" vertical="center" wrapText="1"/>
    </xf>
    <xf numFmtId="3" fontId="16" fillId="0" borderId="14" xfId="0" applyNumberFormat="1" applyFont="1" applyFill="1" applyBorder="1" applyAlignment="1">
      <alignment horizontal="center" vertical="center" wrapText="1"/>
    </xf>
    <xf numFmtId="3" fontId="16" fillId="0" borderId="23" xfId="0" applyNumberFormat="1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26" xfId="0" applyNumberFormat="1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center" vertical="center"/>
    </xf>
    <xf numFmtId="3" fontId="1" fillId="3" borderId="29" xfId="0" applyNumberFormat="1" applyFont="1" applyFill="1" applyBorder="1" applyAlignment="1">
      <alignment horizontal="center" vertical="center" wrapText="1"/>
    </xf>
    <xf numFmtId="4" fontId="1" fillId="3" borderId="29" xfId="0" applyNumberFormat="1" applyFont="1" applyFill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left" vertical="center" wrapText="1"/>
    </xf>
    <xf numFmtId="3" fontId="0" fillId="0" borderId="29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left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3" fontId="1" fillId="0" borderId="29" xfId="0" applyNumberFormat="1" applyFont="1" applyFill="1" applyBorder="1" applyAlignment="1">
      <alignment horizontal="center" vertical="center" wrapText="1"/>
    </xf>
    <xf numFmtId="0" fontId="9" fillId="3" borderId="30" xfId="0" applyNumberFormat="1" applyFont="1" applyFill="1" applyBorder="1" applyAlignment="1">
      <alignment horizontal="left" vertical="center" wrapText="1"/>
    </xf>
    <xf numFmtId="38" fontId="16" fillId="3" borderId="23" xfId="0" applyNumberFormat="1" applyFont="1" applyFill="1" applyBorder="1" applyAlignment="1">
      <alignment horizontal="center" vertical="center" wrapText="1"/>
    </xf>
    <xf numFmtId="38" fontId="16" fillId="3" borderId="14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left" vertical="center" wrapText="1"/>
    </xf>
    <xf numFmtId="0" fontId="9" fillId="0" borderId="26" xfId="0" applyNumberFormat="1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38" fontId="16" fillId="0" borderId="14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0" fontId="9" fillId="0" borderId="33" xfId="0" applyNumberFormat="1" applyFont="1" applyFill="1" applyBorder="1" applyAlignment="1">
      <alignment horizontal="left" vertical="center" wrapText="1"/>
    </xf>
    <xf numFmtId="0" fontId="9" fillId="3" borderId="33" xfId="0" applyNumberFormat="1" applyFont="1" applyFill="1" applyBorder="1" applyAlignment="1">
      <alignment horizontal="left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4" fontId="0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1" fillId="3" borderId="35" xfId="0" applyFont="1" applyFill="1" applyBorder="1" applyAlignment="1">
      <alignment horizontal="center" vertical="center"/>
    </xf>
    <xf numFmtId="3" fontId="1" fillId="0" borderId="36" xfId="0" applyNumberFormat="1" applyFont="1" applyFill="1" applyBorder="1" applyAlignment="1">
      <alignment horizontal="center" vertical="center" wrapText="1"/>
    </xf>
    <xf numFmtId="38" fontId="1" fillId="3" borderId="21" xfId="0" applyNumberFormat="1" applyFont="1" applyFill="1" applyBorder="1" applyAlignment="1">
      <alignment horizontal="center" vertical="center" wrapText="1"/>
    </xf>
    <xf numFmtId="38" fontId="16" fillId="3" borderId="35" xfId="0" applyNumberFormat="1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left" vertical="center" wrapText="1"/>
    </xf>
    <xf numFmtId="0" fontId="9" fillId="3" borderId="37" xfId="0" applyFont="1" applyFill="1" applyBorder="1" applyAlignment="1">
      <alignment horizontal="left" vertical="center" wrapText="1"/>
    </xf>
    <xf numFmtId="4" fontId="1" fillId="3" borderId="39" xfId="0" applyNumberFormat="1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center" vertical="center"/>
    </xf>
    <xf numFmtId="4" fontId="1" fillId="3" borderId="21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center" wrapText="1"/>
    </xf>
    <xf numFmtId="49" fontId="0" fillId="3" borderId="43" xfId="0" applyNumberFormat="1" applyFont="1" applyFill="1" applyBorder="1" applyAlignment="1">
      <alignment horizontal="left" vertical="center" wrapText="1"/>
    </xf>
    <xf numFmtId="0" fontId="1" fillId="3" borderId="47" xfId="0" applyFont="1" applyFill="1" applyBorder="1" applyAlignment="1">
      <alignment horizontal="left" vertical="center" wrapText="1"/>
    </xf>
    <xf numFmtId="49" fontId="0" fillId="3" borderId="48" xfId="0" applyNumberFormat="1" applyFont="1" applyFill="1" applyBorder="1" applyAlignment="1">
      <alignment horizontal="left" vertical="center" wrapText="1"/>
    </xf>
    <xf numFmtId="49" fontId="0" fillId="3" borderId="46" xfId="0" applyNumberFormat="1" applyFont="1" applyFill="1" applyBorder="1" applyAlignment="1">
      <alignment horizontal="left" vertical="center" wrapText="1"/>
    </xf>
    <xf numFmtId="49" fontId="0" fillId="3" borderId="49" xfId="0" applyNumberFormat="1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" fontId="0" fillId="2" borderId="1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" fillId="3" borderId="27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" fontId="1" fillId="3" borderId="27" xfId="0" applyNumberFormat="1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  <xf numFmtId="0" fontId="0" fillId="3" borderId="21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/>
    <xf numFmtId="164" fontId="0" fillId="0" borderId="0" xfId="0" applyNumberFormat="1" applyBorder="1" applyAlignment="1"/>
    <xf numFmtId="164" fontId="2" fillId="2" borderId="0" xfId="0" applyNumberFormat="1" applyFont="1" applyFill="1" applyBorder="1" applyAlignment="1"/>
    <xf numFmtId="164" fontId="1" fillId="0" borderId="0" xfId="0" applyNumberFormat="1" applyFont="1" applyBorder="1" applyAlignment="1"/>
    <xf numFmtId="3" fontId="1" fillId="0" borderId="32" xfId="0" applyNumberFormat="1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" fillId="3" borderId="2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1" fillId="0" borderId="32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center" vertical="center"/>
    </xf>
    <xf numFmtId="3" fontId="0" fillId="0" borderId="32" xfId="0" applyNumberFormat="1" applyFont="1" applyFill="1" applyBorder="1" applyAlignment="1">
      <alignment horizontal="center" vertical="center" wrapText="1"/>
    </xf>
    <xf numFmtId="3" fontId="1" fillId="3" borderId="21" xfId="0" applyNumberFormat="1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27" zoomScaleNormal="100" workbookViewId="0">
      <selection activeCell="H44" sqref="D37:H44"/>
    </sheetView>
  </sheetViews>
  <sheetFormatPr defaultRowHeight="12.75" outlineLevelRow="1" x14ac:dyDescent="0.2"/>
  <cols>
    <col min="1" max="1" width="5.85546875" style="1" customWidth="1"/>
    <col min="2" max="2" width="39.7109375" style="1" customWidth="1"/>
    <col min="3" max="3" width="8.140625" customWidth="1"/>
    <col min="4" max="4" width="13.5703125" style="1" customWidth="1"/>
    <col min="5" max="5" width="10.7109375" customWidth="1"/>
    <col min="6" max="6" width="11.5703125" customWidth="1"/>
    <col min="7" max="7" width="9.7109375" customWidth="1"/>
    <col min="8" max="8" width="27.7109375" customWidth="1"/>
  </cols>
  <sheetData>
    <row r="1" spans="1:8" s="3" customFormat="1" ht="24" customHeight="1" x14ac:dyDescent="0.35">
      <c r="A1" s="4" t="s">
        <v>26</v>
      </c>
      <c r="B1" s="76"/>
      <c r="C1" s="5"/>
      <c r="D1" s="5"/>
      <c r="E1" s="6"/>
      <c r="F1" s="7"/>
      <c r="G1" s="7"/>
      <c r="H1" s="8"/>
    </row>
    <row r="2" spans="1:8" s="3" customFormat="1" ht="20.25" customHeight="1" x14ac:dyDescent="0.25">
      <c r="A2" s="9" t="s">
        <v>37</v>
      </c>
      <c r="B2" s="77"/>
      <c r="C2" s="10"/>
      <c r="D2" s="124">
        <v>725000</v>
      </c>
      <c r="E2" s="125"/>
      <c r="F2" s="11"/>
      <c r="G2" s="11"/>
      <c r="H2" s="12"/>
    </row>
    <row r="3" spans="1:8" s="3" customFormat="1" ht="20.25" customHeight="1" x14ac:dyDescent="0.25">
      <c r="A3" s="9" t="s">
        <v>38</v>
      </c>
      <c r="B3" s="77"/>
      <c r="C3" s="10"/>
      <c r="D3" s="124">
        <v>603000</v>
      </c>
      <c r="E3" s="125"/>
      <c r="F3" s="11"/>
      <c r="G3" s="11"/>
      <c r="H3" s="12"/>
    </row>
    <row r="4" spans="1:8" s="3" customFormat="1" ht="21" customHeight="1" x14ac:dyDescent="0.3">
      <c r="A4" s="13" t="s">
        <v>39</v>
      </c>
      <c r="B4" s="78"/>
      <c r="C4" s="14"/>
      <c r="D4" s="126">
        <f>SUM(D2:E3)</f>
        <v>1328000</v>
      </c>
      <c r="E4" s="127"/>
      <c r="F4" s="15"/>
      <c r="G4" s="15"/>
      <c r="H4" s="16"/>
    </row>
    <row r="5" spans="1:8" s="3" customFormat="1" ht="65.25" customHeight="1" thickBot="1" x14ac:dyDescent="0.25">
      <c r="A5" s="99" t="s">
        <v>2</v>
      </c>
      <c r="B5" s="91" t="s">
        <v>52</v>
      </c>
      <c r="C5" s="17" t="s">
        <v>1</v>
      </c>
      <c r="D5" s="18" t="s">
        <v>0</v>
      </c>
      <c r="E5" s="18" t="s">
        <v>82</v>
      </c>
      <c r="F5" s="18" t="s">
        <v>83</v>
      </c>
      <c r="G5" s="20" t="s">
        <v>84</v>
      </c>
      <c r="H5" s="19" t="s">
        <v>3</v>
      </c>
    </row>
    <row r="6" spans="1:8" ht="52.5" customHeight="1" outlineLevel="1" thickTop="1" x14ac:dyDescent="0.2">
      <c r="A6" s="135" t="s">
        <v>27</v>
      </c>
      <c r="B6" s="137" t="s">
        <v>67</v>
      </c>
      <c r="C6" s="138" t="s">
        <v>22</v>
      </c>
      <c r="D6" s="139">
        <v>0</v>
      </c>
      <c r="E6" s="128">
        <v>730000</v>
      </c>
      <c r="F6" s="133">
        <v>730000</v>
      </c>
      <c r="G6" s="134" t="s">
        <v>88</v>
      </c>
      <c r="H6" s="61" t="s">
        <v>69</v>
      </c>
    </row>
    <row r="7" spans="1:8" ht="24.75" customHeight="1" outlineLevel="1" x14ac:dyDescent="0.2">
      <c r="A7" s="136"/>
      <c r="B7" s="130"/>
      <c r="C7" s="132"/>
      <c r="D7" s="116"/>
      <c r="E7" s="116"/>
      <c r="F7" s="116"/>
      <c r="G7" s="116"/>
      <c r="H7" s="67" t="s">
        <v>68</v>
      </c>
    </row>
    <row r="8" spans="1:8" hidden="1" outlineLevel="1" x14ac:dyDescent="0.2">
      <c r="A8" s="110"/>
      <c r="B8" s="92" t="s">
        <v>57</v>
      </c>
      <c r="C8" s="30"/>
      <c r="D8" s="45"/>
      <c r="E8" s="65"/>
      <c r="F8" s="66"/>
      <c r="G8" s="59"/>
      <c r="H8" s="60"/>
    </row>
    <row r="9" spans="1:8" ht="66" customHeight="1" collapsed="1" thickBot="1" x14ac:dyDescent="0.25">
      <c r="A9" s="100" t="s">
        <v>2</v>
      </c>
      <c r="B9" s="91" t="s">
        <v>31</v>
      </c>
      <c r="C9" s="17" t="s">
        <v>1</v>
      </c>
      <c r="D9" s="18" t="s">
        <v>0</v>
      </c>
      <c r="E9" s="18" t="s">
        <v>82</v>
      </c>
      <c r="F9" s="18" t="s">
        <v>83</v>
      </c>
      <c r="G9" s="18" t="s">
        <v>85</v>
      </c>
      <c r="H9" s="19" t="s">
        <v>3</v>
      </c>
    </row>
    <row r="10" spans="1:8" ht="13.5" outlineLevel="1" thickTop="1" x14ac:dyDescent="0.2">
      <c r="A10" s="109" t="s">
        <v>19</v>
      </c>
      <c r="B10" s="141" t="s">
        <v>65</v>
      </c>
      <c r="C10" s="143" t="s">
        <v>23</v>
      </c>
      <c r="D10" s="145" t="s">
        <v>51</v>
      </c>
      <c r="E10" s="105">
        <v>0</v>
      </c>
      <c r="F10" s="107">
        <v>0</v>
      </c>
      <c r="G10" s="108" t="s">
        <v>92</v>
      </c>
      <c r="H10" s="40" t="s">
        <v>58</v>
      </c>
    </row>
    <row r="11" spans="1:8" ht="22.5" outlineLevel="1" x14ac:dyDescent="0.2">
      <c r="A11" s="109"/>
      <c r="B11" s="142"/>
      <c r="C11" s="144"/>
      <c r="D11" s="106"/>
      <c r="E11" s="106"/>
      <c r="F11" s="106"/>
      <c r="G11" s="106"/>
      <c r="H11" s="56" t="s">
        <v>59</v>
      </c>
    </row>
    <row r="12" spans="1:8" hidden="1" outlineLevel="1" x14ac:dyDescent="0.2">
      <c r="A12" s="110"/>
      <c r="B12" s="92" t="s">
        <v>53</v>
      </c>
      <c r="C12" s="30"/>
      <c r="D12" s="33"/>
      <c r="E12" s="58"/>
      <c r="F12" s="31"/>
      <c r="G12" s="62"/>
      <c r="H12" s="32"/>
    </row>
    <row r="13" spans="1:8" ht="22.5" outlineLevel="1" x14ac:dyDescent="0.2">
      <c r="A13" s="109" t="s">
        <v>12</v>
      </c>
      <c r="B13" s="129" t="s">
        <v>30</v>
      </c>
      <c r="C13" s="131" t="s">
        <v>23</v>
      </c>
      <c r="D13" s="114" t="s">
        <v>40</v>
      </c>
      <c r="E13" s="140">
        <v>5000</v>
      </c>
      <c r="F13" s="117">
        <v>3630</v>
      </c>
      <c r="G13" s="112" t="s">
        <v>91</v>
      </c>
      <c r="H13" s="44" t="s">
        <v>64</v>
      </c>
    </row>
    <row r="14" spans="1:8" ht="33.75" outlineLevel="1" x14ac:dyDescent="0.2">
      <c r="A14" s="109"/>
      <c r="B14" s="130"/>
      <c r="C14" s="132"/>
      <c r="D14" s="118"/>
      <c r="E14" s="118"/>
      <c r="F14" s="118"/>
      <c r="G14" s="118"/>
      <c r="H14" s="68" t="s">
        <v>96</v>
      </c>
    </row>
    <row r="15" spans="1:8" hidden="1" outlineLevel="1" x14ac:dyDescent="0.2">
      <c r="A15" s="110"/>
      <c r="B15" s="92" t="s">
        <v>72</v>
      </c>
      <c r="C15" s="30"/>
      <c r="D15" s="33"/>
      <c r="E15" s="58"/>
      <c r="F15" s="31"/>
      <c r="G15" s="62"/>
      <c r="H15" s="32"/>
    </row>
    <row r="16" spans="1:8" ht="40.5" customHeight="1" outlineLevel="1" x14ac:dyDescent="0.2">
      <c r="A16" s="109" t="s">
        <v>14</v>
      </c>
      <c r="B16" s="93" t="s">
        <v>36</v>
      </c>
      <c r="C16" s="41" t="s">
        <v>23</v>
      </c>
      <c r="D16" s="55">
        <v>20000</v>
      </c>
      <c r="E16" s="42">
        <v>20000</v>
      </c>
      <c r="F16" s="43">
        <v>0</v>
      </c>
      <c r="G16" s="53" t="s">
        <v>92</v>
      </c>
      <c r="H16" s="44" t="s">
        <v>93</v>
      </c>
    </row>
    <row r="17" spans="1:8" hidden="1" outlineLevel="1" x14ac:dyDescent="0.2">
      <c r="A17" s="110"/>
      <c r="B17" s="92" t="s">
        <v>73</v>
      </c>
      <c r="C17" s="30"/>
      <c r="D17" s="33"/>
      <c r="E17" s="58"/>
      <c r="F17" s="31"/>
      <c r="G17" s="62"/>
      <c r="H17" s="32"/>
    </row>
    <row r="18" spans="1:8" ht="56.25" outlineLevel="1" x14ac:dyDescent="0.2">
      <c r="A18" s="120" t="s">
        <v>15</v>
      </c>
      <c r="B18" s="93" t="s">
        <v>54</v>
      </c>
      <c r="C18" s="41" t="s">
        <v>23</v>
      </c>
      <c r="D18" s="55" t="s">
        <v>56</v>
      </c>
      <c r="E18" s="42">
        <v>75000</v>
      </c>
      <c r="F18" s="43">
        <v>0</v>
      </c>
      <c r="G18" s="53" t="s">
        <v>92</v>
      </c>
      <c r="H18" s="44" t="s">
        <v>97</v>
      </c>
    </row>
    <row r="19" spans="1:8" hidden="1" outlineLevel="1" x14ac:dyDescent="0.2">
      <c r="A19" s="120"/>
      <c r="B19" s="94" t="s">
        <v>74</v>
      </c>
      <c r="C19" s="27"/>
      <c r="D19" s="34"/>
      <c r="E19" s="57"/>
      <c r="F19" s="28"/>
      <c r="G19" s="64"/>
      <c r="H19" s="29"/>
    </row>
    <row r="20" spans="1:8" ht="119.25" customHeight="1" outlineLevel="1" x14ac:dyDescent="0.2">
      <c r="A20" s="109" t="s">
        <v>21</v>
      </c>
      <c r="B20" s="93" t="s">
        <v>29</v>
      </c>
      <c r="C20" s="41" t="s">
        <v>10</v>
      </c>
      <c r="D20" s="55">
        <v>61000</v>
      </c>
      <c r="E20" s="42">
        <v>61000</v>
      </c>
      <c r="F20" s="43">
        <v>60441.919999999998</v>
      </c>
      <c r="G20" s="53" t="s">
        <v>6</v>
      </c>
      <c r="H20" s="44" t="s">
        <v>70</v>
      </c>
    </row>
    <row r="21" spans="1:8" hidden="1" outlineLevel="1" x14ac:dyDescent="0.2">
      <c r="A21" s="110"/>
      <c r="B21" s="92" t="s">
        <v>75</v>
      </c>
      <c r="C21" s="30"/>
      <c r="D21" s="33"/>
      <c r="E21" s="58"/>
      <c r="F21" s="31"/>
      <c r="G21" s="62"/>
      <c r="H21" s="32"/>
    </row>
    <row r="22" spans="1:8" ht="12.75" customHeight="1" outlineLevel="1" x14ac:dyDescent="0.2">
      <c r="A22" s="121" t="s">
        <v>24</v>
      </c>
      <c r="B22" s="129" t="s">
        <v>42</v>
      </c>
      <c r="C22" s="131" t="s">
        <v>10</v>
      </c>
      <c r="D22" s="114">
        <v>35000</v>
      </c>
      <c r="E22" s="114">
        <v>35000</v>
      </c>
      <c r="F22" s="117">
        <v>19124.05</v>
      </c>
      <c r="G22" s="112" t="s">
        <v>6</v>
      </c>
      <c r="H22" s="44" t="s">
        <v>41</v>
      </c>
    </row>
    <row r="23" spans="1:8" ht="90" outlineLevel="1" x14ac:dyDescent="0.2">
      <c r="A23" s="122"/>
      <c r="B23" s="130"/>
      <c r="C23" s="132"/>
      <c r="D23" s="115"/>
      <c r="E23" s="116"/>
      <c r="F23" s="118"/>
      <c r="G23" s="113"/>
      <c r="H23" s="56" t="s">
        <v>94</v>
      </c>
    </row>
    <row r="24" spans="1:8" ht="12.75" hidden="1" customHeight="1" outlineLevel="1" x14ac:dyDescent="0.2">
      <c r="A24" s="123"/>
      <c r="B24" s="92" t="s">
        <v>47</v>
      </c>
      <c r="C24" s="30"/>
      <c r="D24" s="33"/>
      <c r="E24" s="58"/>
      <c r="F24" s="31"/>
      <c r="G24" s="35"/>
      <c r="H24" s="32"/>
    </row>
    <row r="25" spans="1:8" ht="40.5" customHeight="1" outlineLevel="1" x14ac:dyDescent="0.2">
      <c r="A25" s="109" t="s">
        <v>32</v>
      </c>
      <c r="B25" s="93" t="s">
        <v>35</v>
      </c>
      <c r="C25" s="72" t="s">
        <v>10</v>
      </c>
      <c r="D25" s="55">
        <v>120000</v>
      </c>
      <c r="E25" s="42">
        <v>120000</v>
      </c>
      <c r="F25" s="43">
        <v>120000</v>
      </c>
      <c r="G25" s="53" t="s">
        <v>6</v>
      </c>
      <c r="H25" s="44" t="s">
        <v>95</v>
      </c>
    </row>
    <row r="26" spans="1:8" hidden="1" outlineLevel="1" x14ac:dyDescent="0.2">
      <c r="A26" s="110"/>
      <c r="B26" s="92" t="s">
        <v>76</v>
      </c>
      <c r="C26" s="30"/>
      <c r="D26" s="63"/>
      <c r="E26" s="58"/>
      <c r="F26" s="31"/>
      <c r="G26" s="35"/>
      <c r="H26" s="32"/>
    </row>
    <row r="27" spans="1:8" ht="67.5" outlineLevel="1" x14ac:dyDescent="0.2">
      <c r="A27" s="109" t="s">
        <v>66</v>
      </c>
      <c r="B27" s="93" t="s">
        <v>16</v>
      </c>
      <c r="C27" s="41" t="s">
        <v>5</v>
      </c>
      <c r="D27" s="49" t="s">
        <v>43</v>
      </c>
      <c r="E27" s="55">
        <v>72000</v>
      </c>
      <c r="F27" s="43">
        <v>24964</v>
      </c>
      <c r="G27" s="50" t="s">
        <v>6</v>
      </c>
      <c r="H27" s="51" t="s">
        <v>89</v>
      </c>
    </row>
    <row r="28" spans="1:8" hidden="1" outlineLevel="1" x14ac:dyDescent="0.2">
      <c r="A28" s="110"/>
      <c r="B28" s="92" t="s">
        <v>46</v>
      </c>
      <c r="C28" s="30"/>
      <c r="D28" s="46"/>
      <c r="E28" s="58"/>
      <c r="F28" s="31"/>
      <c r="G28" s="47"/>
      <c r="H28" s="48"/>
    </row>
    <row r="29" spans="1:8" ht="25.5" outlineLevel="1" x14ac:dyDescent="0.2">
      <c r="A29" s="109" t="s">
        <v>33</v>
      </c>
      <c r="B29" s="93" t="s">
        <v>17</v>
      </c>
      <c r="C29" s="41" t="s">
        <v>5</v>
      </c>
      <c r="D29" s="49" t="s">
        <v>60</v>
      </c>
      <c r="E29" s="55">
        <v>8000</v>
      </c>
      <c r="F29" s="43">
        <v>5386</v>
      </c>
      <c r="G29" s="50" t="s">
        <v>6</v>
      </c>
      <c r="H29" s="51" t="s">
        <v>90</v>
      </c>
    </row>
    <row r="30" spans="1:8" hidden="1" outlineLevel="1" x14ac:dyDescent="0.2">
      <c r="A30" s="110"/>
      <c r="B30" s="92" t="s">
        <v>44</v>
      </c>
      <c r="C30" s="30"/>
      <c r="D30" s="45"/>
      <c r="E30" s="58"/>
      <c r="F30" s="28"/>
      <c r="G30" s="38"/>
      <c r="H30" s="39"/>
    </row>
    <row r="31" spans="1:8" ht="41.25" customHeight="1" outlineLevel="1" x14ac:dyDescent="0.2">
      <c r="A31" s="109" t="s">
        <v>34</v>
      </c>
      <c r="B31" s="93" t="s">
        <v>20</v>
      </c>
      <c r="C31" s="41" t="s">
        <v>5</v>
      </c>
      <c r="D31" s="49" t="s">
        <v>61</v>
      </c>
      <c r="E31" s="55">
        <v>24000</v>
      </c>
      <c r="F31" s="43">
        <v>5473.5</v>
      </c>
      <c r="G31" s="50" t="s">
        <v>6</v>
      </c>
      <c r="H31" s="51" t="s">
        <v>62</v>
      </c>
    </row>
    <row r="32" spans="1:8" hidden="1" outlineLevel="1" x14ac:dyDescent="0.2">
      <c r="A32" s="110"/>
      <c r="B32" s="94" t="s">
        <v>45</v>
      </c>
      <c r="C32" s="27"/>
      <c r="D32" s="52"/>
      <c r="E32" s="57"/>
      <c r="F32" s="28"/>
      <c r="G32" s="38"/>
      <c r="H32" s="39"/>
    </row>
    <row r="33" spans="1:8" ht="41.25" customHeight="1" outlineLevel="1" x14ac:dyDescent="0.2">
      <c r="A33" s="109" t="s">
        <v>55</v>
      </c>
      <c r="B33" s="93" t="s">
        <v>25</v>
      </c>
      <c r="C33" s="41" t="s">
        <v>5</v>
      </c>
      <c r="D33" s="49">
        <v>0</v>
      </c>
      <c r="E33" s="55">
        <v>0</v>
      </c>
      <c r="F33" s="43">
        <v>0</v>
      </c>
      <c r="G33" s="53" t="s">
        <v>6</v>
      </c>
      <c r="H33" s="51" t="s">
        <v>63</v>
      </c>
    </row>
    <row r="34" spans="1:8" hidden="1" outlineLevel="1" x14ac:dyDescent="0.2">
      <c r="A34" s="110"/>
      <c r="B34" s="94" t="s">
        <v>48</v>
      </c>
      <c r="C34" s="27"/>
      <c r="D34" s="52"/>
      <c r="E34" s="57"/>
      <c r="F34" s="28"/>
      <c r="G34" s="36"/>
      <c r="H34" s="39"/>
    </row>
    <row r="35" spans="1:8" ht="38.25" outlineLevel="1" x14ac:dyDescent="0.2">
      <c r="A35" s="120" t="s">
        <v>77</v>
      </c>
      <c r="B35" s="95" t="s">
        <v>86</v>
      </c>
      <c r="C35" s="88" t="s">
        <v>78</v>
      </c>
      <c r="D35" s="80">
        <v>15000</v>
      </c>
      <c r="E35" s="81">
        <v>15000</v>
      </c>
      <c r="F35" s="89">
        <v>0</v>
      </c>
      <c r="G35" s="90" t="s">
        <v>92</v>
      </c>
      <c r="H35" s="83" t="s">
        <v>79</v>
      </c>
    </row>
    <row r="36" spans="1:8" hidden="1" outlineLevel="1" x14ac:dyDescent="0.2">
      <c r="A36" s="120"/>
      <c r="B36" s="96" t="s">
        <v>53</v>
      </c>
      <c r="C36" s="79"/>
      <c r="D36" s="52"/>
      <c r="E36" s="82"/>
      <c r="F36" s="85"/>
      <c r="G36" s="86"/>
      <c r="H36" s="84"/>
    </row>
    <row r="37" spans="1:8" ht="36" customHeight="1" outlineLevel="1" x14ac:dyDescent="0.2">
      <c r="A37" s="109" t="s">
        <v>4</v>
      </c>
      <c r="B37" s="93" t="s">
        <v>18</v>
      </c>
      <c r="C37" s="41" t="s">
        <v>4</v>
      </c>
      <c r="D37" s="54" t="s">
        <v>4</v>
      </c>
      <c r="E37" s="42">
        <f>F44-E40</f>
        <v>163000</v>
      </c>
      <c r="F37" s="42" t="s">
        <v>4</v>
      </c>
      <c r="G37" s="53" t="s">
        <v>4</v>
      </c>
      <c r="H37" s="51" t="s">
        <v>13</v>
      </c>
    </row>
    <row r="38" spans="1:8" hidden="1" outlineLevel="1" x14ac:dyDescent="0.2">
      <c r="A38" s="110"/>
      <c r="B38" s="92" t="s">
        <v>49</v>
      </c>
      <c r="C38" s="30"/>
      <c r="D38" s="73"/>
      <c r="E38" s="58">
        <f>-(E8+E12+E15+E17+E19+E21+E24+E26+E28+E30+E32+E34)</f>
        <v>0</v>
      </c>
      <c r="F38" s="74"/>
      <c r="G38" s="47"/>
      <c r="H38" s="48"/>
    </row>
    <row r="39" spans="1:8" ht="33" customHeight="1" outlineLevel="1" x14ac:dyDescent="0.2">
      <c r="A39" s="100" t="s">
        <v>4</v>
      </c>
      <c r="B39" s="97" t="s">
        <v>80</v>
      </c>
      <c r="C39" s="22" t="s">
        <v>4</v>
      </c>
      <c r="D39" s="21" t="s">
        <v>4</v>
      </c>
      <c r="E39" s="69">
        <f>SUM(E6:E35)</f>
        <v>1165000</v>
      </c>
      <c r="F39" s="70" t="s">
        <v>4</v>
      </c>
      <c r="G39" s="21" t="s">
        <v>4</v>
      </c>
      <c r="H39" s="71"/>
    </row>
    <row r="40" spans="1:8" ht="34.5" hidden="1" customHeight="1" x14ac:dyDescent="0.2">
      <c r="A40" s="100" t="s">
        <v>4</v>
      </c>
      <c r="B40" s="97" t="s">
        <v>80</v>
      </c>
      <c r="C40" s="22" t="s">
        <v>4</v>
      </c>
      <c r="D40" s="21" t="s">
        <v>4</v>
      </c>
      <c r="E40" s="69">
        <f>E6+E10+E13+E16+E18+E20+E22+E25+E27+E29+E31+E33+E35</f>
        <v>1165000</v>
      </c>
      <c r="F40" s="70" t="s">
        <v>4</v>
      </c>
      <c r="G40" s="21" t="s">
        <v>4</v>
      </c>
      <c r="H40" s="71"/>
    </row>
    <row r="41" spans="1:8" ht="34.5" hidden="1" customHeight="1" x14ac:dyDescent="0.2">
      <c r="A41" s="100" t="s">
        <v>4</v>
      </c>
      <c r="B41" s="97" t="s">
        <v>81</v>
      </c>
      <c r="C41" s="22" t="s">
        <v>4</v>
      </c>
      <c r="D41" s="21" t="s">
        <v>4</v>
      </c>
      <c r="E41" s="69" t="s">
        <v>4</v>
      </c>
      <c r="F41" s="75">
        <f>SUM(F6:F33)</f>
        <v>969019.47000000009</v>
      </c>
      <c r="G41" s="21" t="s">
        <v>4</v>
      </c>
      <c r="H41" s="71"/>
    </row>
    <row r="42" spans="1:8" ht="34.5" customHeight="1" x14ac:dyDescent="0.2">
      <c r="A42" s="100" t="s">
        <v>4</v>
      </c>
      <c r="B42" s="97" t="s">
        <v>7</v>
      </c>
      <c r="C42" s="22" t="s">
        <v>4</v>
      </c>
      <c r="D42" s="21" t="s">
        <v>4</v>
      </c>
      <c r="E42" s="21" t="s">
        <v>11</v>
      </c>
      <c r="F42" s="75">
        <f>F41</f>
        <v>969019.47000000009</v>
      </c>
      <c r="G42" s="21" t="s">
        <v>4</v>
      </c>
      <c r="H42" s="71" t="s">
        <v>28</v>
      </c>
    </row>
    <row r="43" spans="1:8" ht="31.5" customHeight="1" x14ac:dyDescent="0.2">
      <c r="A43" s="100" t="s">
        <v>4</v>
      </c>
      <c r="B43" s="97" t="s">
        <v>8</v>
      </c>
      <c r="C43" s="22" t="s">
        <v>4</v>
      </c>
      <c r="D43" s="21" t="s">
        <v>4</v>
      </c>
      <c r="E43" s="21" t="s">
        <v>4</v>
      </c>
      <c r="F43" s="102">
        <f>F44-F42</f>
        <v>358980.52999999991</v>
      </c>
      <c r="G43" s="21" t="s">
        <v>4</v>
      </c>
      <c r="H43" s="87" t="s">
        <v>87</v>
      </c>
    </row>
    <row r="44" spans="1:8" ht="36" customHeight="1" thickBot="1" x14ac:dyDescent="0.25">
      <c r="A44" s="101" t="s">
        <v>4</v>
      </c>
      <c r="B44" s="98" t="s">
        <v>9</v>
      </c>
      <c r="C44" s="23" t="s">
        <v>4</v>
      </c>
      <c r="D44" s="37" t="s">
        <v>4</v>
      </c>
      <c r="E44" s="25">
        <f>E37+E38+E39</f>
        <v>1328000</v>
      </c>
      <c r="F44" s="26">
        <f>D4</f>
        <v>1328000</v>
      </c>
      <c r="G44" s="37" t="s">
        <v>4</v>
      </c>
      <c r="H44" s="24"/>
    </row>
    <row r="45" spans="1:8" ht="36" customHeight="1" outlineLevel="1" x14ac:dyDescent="0.2">
      <c r="B45" s="119" t="s">
        <v>50</v>
      </c>
      <c r="C45" s="111"/>
      <c r="D45" s="111"/>
      <c r="E45" s="104"/>
      <c r="F45" s="111"/>
      <c r="G45" s="2"/>
    </row>
    <row r="46" spans="1:8" ht="41.25" customHeight="1" x14ac:dyDescent="0.2">
      <c r="B46" s="103" t="s">
        <v>71</v>
      </c>
      <c r="C46" s="104"/>
      <c r="D46" s="104"/>
    </row>
  </sheetData>
  <mergeCells count="44">
    <mergeCell ref="F6:F7"/>
    <mergeCell ref="G6:G7"/>
    <mergeCell ref="A13:A15"/>
    <mergeCell ref="A10:A12"/>
    <mergeCell ref="A6:A8"/>
    <mergeCell ref="B6:B7"/>
    <mergeCell ref="C6:C7"/>
    <mergeCell ref="D6:D7"/>
    <mergeCell ref="C13:C14"/>
    <mergeCell ref="D13:D14"/>
    <mergeCell ref="E13:E14"/>
    <mergeCell ref="F13:F14"/>
    <mergeCell ref="G13:G14"/>
    <mergeCell ref="B10:B11"/>
    <mergeCell ref="C10:C11"/>
    <mergeCell ref="D10:D11"/>
    <mergeCell ref="D2:E2"/>
    <mergeCell ref="D3:E3"/>
    <mergeCell ref="D4:E4"/>
    <mergeCell ref="A37:A38"/>
    <mergeCell ref="A33:A34"/>
    <mergeCell ref="A31:A32"/>
    <mergeCell ref="A29:A30"/>
    <mergeCell ref="A27:A28"/>
    <mergeCell ref="A25:A26"/>
    <mergeCell ref="A20:A21"/>
    <mergeCell ref="E6:E7"/>
    <mergeCell ref="A18:A19"/>
    <mergeCell ref="B13:B14"/>
    <mergeCell ref="B22:B23"/>
    <mergeCell ref="C22:C23"/>
    <mergeCell ref="B46:D46"/>
    <mergeCell ref="E10:E11"/>
    <mergeCell ref="F10:F11"/>
    <mergeCell ref="G10:G11"/>
    <mergeCell ref="A16:A17"/>
    <mergeCell ref="E45:F45"/>
    <mergeCell ref="G22:G23"/>
    <mergeCell ref="D22:D23"/>
    <mergeCell ref="E22:E23"/>
    <mergeCell ref="F22:F23"/>
    <mergeCell ref="B45:D45"/>
    <mergeCell ref="A35:A36"/>
    <mergeCell ref="A22:A24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2021-02-18T06:14:18Z</cp:lastPrinted>
  <dcterms:created xsi:type="dcterms:W3CDTF">1997-01-24T11:07:25Z</dcterms:created>
  <dcterms:modified xsi:type="dcterms:W3CDTF">2021-02-18T06:16:01Z</dcterms:modified>
</cp:coreProperties>
</file>